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2\Декабрь\Уточнение\Проект решения\"/>
    </mc:Choice>
  </mc:AlternateContent>
  <bookViews>
    <workbookView xWindow="0" yWindow="0" windowWidth="21268" windowHeight="9426"/>
  </bookViews>
  <sheets>
    <sheet name="2023-2024" sheetId="1" r:id="rId1"/>
  </sheets>
  <definedNames>
    <definedName name="_xlnm.Print_Titles" localSheetId="0">'2023-2024'!$15:$15</definedName>
    <definedName name="_xlnm.Print_Area" localSheetId="0">'2023-2024'!$A$1:$D$136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4" i="1" l="1"/>
  <c r="C134" i="1"/>
  <c r="C118" i="1"/>
  <c r="D119" i="1" l="1"/>
  <c r="C116" i="1" l="1"/>
  <c r="C121" i="1"/>
  <c r="D116" i="1"/>
  <c r="D114" i="1" l="1"/>
  <c r="C114" i="1"/>
  <c r="D19" i="1" l="1"/>
  <c r="D18" i="1" s="1"/>
  <c r="C19" i="1"/>
  <c r="C18" i="1" s="1"/>
  <c r="D133" i="1" l="1"/>
  <c r="C133" i="1"/>
  <c r="C113" i="1" s="1"/>
  <c r="C112" i="1" s="1"/>
  <c r="D126" i="1"/>
  <c r="C126" i="1"/>
  <c r="D110" i="1"/>
  <c r="C110" i="1"/>
  <c r="D108" i="1"/>
  <c r="D107" i="1" s="1"/>
  <c r="C108" i="1"/>
  <c r="C107" i="1" s="1"/>
  <c r="D105" i="1"/>
  <c r="C105" i="1"/>
  <c r="D103" i="1"/>
  <c r="C103" i="1"/>
  <c r="D100" i="1"/>
  <c r="C100" i="1"/>
  <c r="D98" i="1"/>
  <c r="C98" i="1"/>
  <c r="D85" i="1"/>
  <c r="D84" i="1" s="1"/>
  <c r="C85" i="1"/>
  <c r="D82" i="1"/>
  <c r="C82" i="1"/>
  <c r="D80" i="1"/>
  <c r="C80" i="1"/>
  <c r="D78" i="1"/>
  <c r="C78" i="1"/>
  <c r="C77" i="1" s="1"/>
  <c r="D75" i="1"/>
  <c r="D74" i="1" s="1"/>
  <c r="C75" i="1"/>
  <c r="C74" i="1" s="1"/>
  <c r="D69" i="1"/>
  <c r="D68" i="1" s="1"/>
  <c r="C69" i="1"/>
  <c r="C68" i="1" s="1"/>
  <c r="D65" i="1"/>
  <c r="C65" i="1"/>
  <c r="D63" i="1"/>
  <c r="C63" i="1"/>
  <c r="D57" i="1"/>
  <c r="C57" i="1"/>
  <c r="D55" i="1"/>
  <c r="C55" i="1"/>
  <c r="C54" i="1"/>
  <c r="D50" i="1"/>
  <c r="C50" i="1"/>
  <c r="D48" i="1"/>
  <c r="C48" i="1"/>
  <c r="D47" i="1"/>
  <c r="C47" i="1"/>
  <c r="D44" i="1"/>
  <c r="C44" i="1"/>
  <c r="D41" i="1"/>
  <c r="C41" i="1"/>
  <c r="D39" i="1"/>
  <c r="C39" i="1"/>
  <c r="D36" i="1"/>
  <c r="C36" i="1"/>
  <c r="D34" i="1"/>
  <c r="C34" i="1"/>
  <c r="D31" i="1"/>
  <c r="C31" i="1"/>
  <c r="C30" i="1" s="1"/>
  <c r="D25" i="1"/>
  <c r="C25" i="1"/>
  <c r="C38" i="1" l="1"/>
  <c r="D77" i="1"/>
  <c r="D38" i="1"/>
  <c r="D17" i="1" s="1"/>
  <c r="C17" i="1"/>
  <c r="D30" i="1"/>
  <c r="D54" i="1"/>
  <c r="D53" i="1" s="1"/>
  <c r="C84" i="1"/>
  <c r="C53" i="1" s="1"/>
  <c r="D113" i="1"/>
  <c r="D112" i="1" s="1"/>
  <c r="C16" i="1" l="1"/>
  <c r="C136" i="1" s="1"/>
  <c r="D16" i="1"/>
  <c r="D136" i="1" s="1"/>
</calcChain>
</file>

<file path=xl/sharedStrings.xml><?xml version="1.0" encoding="utf-8"?>
<sst xmlns="http://schemas.openxmlformats.org/spreadsheetml/2006/main" count="253" uniqueCount="249">
  <si>
    <t>Приложение 2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</si>
  <si>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</si>
  <si>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</si>
  <si>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</si>
  <si>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</si>
  <si>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</si>
  <si>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</si>
  <si>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</si>
  <si>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2023 год</t>
  </si>
  <si>
    <t>2024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</si>
  <si>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</si>
  <si>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</si>
  <si>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</si>
  <si>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</si>
  <si>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</si>
  <si>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</si>
  <si>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</si>
  <si>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</si>
  <si>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</si>
  <si>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</si>
  <si>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</si>
  <si>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</si>
  <si>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</si>
  <si>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</si>
  <si>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</si>
  <si>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</si>
  <si>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</si>
  <si>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</si>
  <si>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</si>
  <si>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</si>
  <si>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</si>
  <si>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</si>
  <si>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</si>
  <si>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</si>
  <si>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</si>
  <si>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</si>
  <si>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</si>
  <si>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</si>
  <si>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</si>
  <si>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</si>
  <si>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</si>
  <si>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</si>
  <si>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</si>
  <si>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</si>
  <si>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</si>
  <si>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</si>
  <si>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</si>
  <si>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</si>
  <si>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</si>
  <si>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</si>
  <si>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</si>
  <si>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</si>
  <si>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</si>
  <si>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</si>
  <si>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</si>
  <si>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</si>
  <si>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</si>
  <si>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</si>
  <si>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</si>
  <si>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</si>
  <si>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</si>
  <si>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</si>
  <si>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</si>
  <si>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</si>
  <si>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</si>
  <si>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</si>
  <si>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</si>
  <si>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</si>
  <si>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</si>
  <si>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</si>
  <si>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</si>
  <si>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</si>
  <si>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</si>
  <si>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</si>
  <si>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</si>
  <si>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</si>
  <si>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</si>
  <si>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</si>
  <si>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</si>
  <si>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</si>
  <si>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</si>
  <si>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</si>
  <si>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</si>
  <si>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</si>
  <si>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</si>
  <si>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</si>
  <si>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
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</si>
  <si>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</si>
  <si>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</si>
  <si>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</si>
  <si>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</si>
  <si>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</si>
  <si>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</si>
  <si>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</si>
  <si>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</si>
  <si>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</si>
  <si>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</si>
  <si>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</si>
  <si>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</si>
  <si>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</si>
  <si>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</si>
  <si>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</si>
  <si>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</si>
  <si>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</si>
  <si>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</si>
  <si>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</si>
  <si>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</si>
  <si>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</si>
  <si>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</si>
  <si>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</si>
  <si>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</si>
  <si>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</si>
  <si>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</si>
  <si>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</si>
  <si>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</si>
  <si>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</si>
  <si>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</si>
  <si>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</si>
  <si>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</si>
  <si>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</si>
  <si>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</si>
  <si>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</si>
  <si>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</si>
  <si>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</si>
  <si>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</si>
  <si>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</si>
  <si>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</si>
  <si>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</si>
  <si>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</si>
  <si>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</si>
  <si>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</si>
  <si>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</si>
  <si>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</si>
  <si>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</si>
  <si>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</si>
  <si>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</si>
  <si>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</si>
  <si>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</si>
  <si>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</si>
  <si>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</si>
  <si>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</si>
  <si>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</si>
  <si>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</si>
  <si>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</si>
  <si>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</si>
  <si>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</si>
  <si>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</si>
  <si>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</si>
  <si>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</si>
  <si>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</si>
  <si>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</si>
  <si>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</si>
  <si>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</si>
  <si>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</si>
  <si>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</si>
  <si>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</si>
  <si>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</si>
  <si>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</si>
  <si>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</si>
  <si>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</si>
  <si>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</si>
  <si>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</si>
  <si>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</si>
  <si>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>000 1 16 01170 01 0000 140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</si>
  <si>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</si>
  <si>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</si>
  <si>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</si>
  <si>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</si>
  <si>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</si>
  <si>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</si>
  <si>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</si>
  <si>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</si>
  <si>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</si>
  <si>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</si>
  <si>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</si>
  <si>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</si>
  <si>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</si>
  <si>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</si>
  <si>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</si>
  <si>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</si>
  <si>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</si>
  <si>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</si>
  <si>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</si>
  <si>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</si>
  <si>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</si>
  <si>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</si>
  <si>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</si>
  <si>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</si>
  <si>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</si>
  <si>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</si>
  <si>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</si>
  <si>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</si>
  <si>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</si>
  <si>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</si>
  <si>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 xml:space="preserve">Инициативные платежи
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</si>
  <si>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</si>
  <si>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</si>
  <si>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</si>
  <si>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</si>
  <si>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</si>
  <si>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</si>
  <si>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</si>
  <si>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</si>
  <si>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</si>
  <si>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</si>
  <si>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</si>
  <si>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</si>
  <si>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</si>
  <si>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</si>
  <si>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</si>
  <si>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</si>
  <si>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</si>
  <si>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</si>
  <si>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</si>
  <si>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</si>
  <si>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</si>
  <si>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</si>
  <si>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</si>
  <si>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</si>
  <si>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</si>
  <si>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</si>
  <si>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</si>
  <si>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</si>
  <si>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</si>
  <si>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</si>
  <si>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</si>
  <si>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</si>
  <si>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</si>
  <si>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</si>
  <si>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</si>
  <si>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</si>
  <si>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</si>
  <si>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</si>
  <si>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</si>
  <si>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</si>
  <si>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</si>
  <si>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</si>
  <si>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</si>
  <si>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</si>
  <si>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</si>
  <si>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 xml:space="preserve">Доходы бюджета города Когалыма по видам доходов классификации доходов бюджетов                                                                        на плановый период 2023 и 2024 годов </t>
  </si>
  <si>
    <t>000 2 02 20077 04 0000 150</t>
  </si>
  <si>
    <t>000 2 02 25590 04 0000 150</t>
  </si>
  <si>
    <t>000 2 02 25519 04 0000 150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</si>
  <si>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</si>
  <si>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Субсидия бюджетам городских округов на техническое оснащение муниципальных музеев</t>
  </si>
  <si>
    <t>000 1 17 15000 00 0000 150</t>
  </si>
  <si>
    <t>000 1 17 15020 04 0000 150</t>
  </si>
  <si>
    <t>от 15.12.2021  №43-ГД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</si>
</sst>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2" fillId="0" borderId="0" xfId="2" applyNumberFormat="1" applyFont="1" applyFill="1" applyBorder="1" applyAlignment="1" applyProtection="1">
      <alignment horizontal="right"/>
      <protection hidden="1"/>
    </xf>
    <xf numFmtId="165" fontId="2" fillId="0" borderId="0" xfId="0" applyNumberFormat="1" applyFont="1" applyFill="1" applyBorder="1" applyAlignment="1">
      <alignment horizontal="right"/>
    </xf>
    <xf numFmtId="165" fontId="5" fillId="0" borderId="5" xfId="3" applyNumberFormat="1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justify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165" fontId="5" fillId="0" borderId="5" xfId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right" vertical="center" wrapText="1"/>
    </xf>
    <xf numFmtId="165" fontId="2" fillId="0" borderId="5" xfId="1" applyNumberFormat="1" applyFont="1" applyFill="1" applyBorder="1" applyAlignment="1">
      <alignment horizontal="right" vertical="center" wrapText="1"/>
    </xf>
    <xf numFmtId="0" fontId="2" fillId="0" borderId="5" xfId="3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/>
    <xf numFmtId="0" fontId="2" fillId="0" borderId="5" xfId="4" applyNumberFormat="1" applyFont="1" applyFill="1" applyBorder="1" applyAlignment="1" applyProtection="1">
      <alignment horizontal="justify" vertical="top" wrapText="1" shrinkToFit="1"/>
      <protection hidden="1"/>
    </xf>
    <xf numFmtId="0" fontId="5" fillId="0" borderId="0" xfId="0" applyFont="1" applyFill="1" applyBorder="1"/>
    <xf numFmtId="0" fontId="7" fillId="0" borderId="5" xfId="0" applyFont="1" applyFill="1" applyBorder="1" applyAlignment="1">
      <alignment horizontal="justify" vertical="center" wrapText="1"/>
    </xf>
    <xf numFmtId="0" fontId="7" fillId="0" borderId="5" xfId="3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right" vertical="center" wrapText="1"/>
    </xf>
    <xf numFmtId="165" fontId="7" fillId="0" borderId="5" xfId="1" applyNumberFormat="1" applyFont="1" applyFill="1" applyBorder="1" applyAlignment="1">
      <alignment horizontal="right" vertical="center" wrapText="1"/>
    </xf>
    <xf numFmtId="0" fontId="7" fillId="0" borderId="5" xfId="3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justify" vertical="center" wrapText="1" shrinkToFit="1"/>
    </xf>
    <xf numFmtId="0" fontId="2" fillId="0" borderId="2" xfId="3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justify" vertical="center"/>
    </xf>
    <xf numFmtId="165" fontId="2" fillId="2" borderId="5" xfId="1" applyNumberFormat="1" applyFont="1" applyFill="1" applyBorder="1" applyAlignment="1">
      <alignment horizontal="right" vertical="center" wrapText="1"/>
    </xf>
    <xf numFmtId="0" fontId="2" fillId="2" borderId="5" xfId="3" applyNumberFormat="1" applyFont="1" applyFill="1" applyBorder="1" applyAlignment="1">
      <alignment horizontal="justify" vertical="center" wrapText="1"/>
    </xf>
    <xf numFmtId="0" fontId="2" fillId="2" borderId="0" xfId="2" applyNumberFormat="1" applyFont="1" applyFill="1" applyAlignment="1" applyProtection="1">
      <alignment horizontal="right" vertical="center"/>
      <protection hidden="1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3" applyNumberFormat="1" applyFont="1" applyFill="1" applyBorder="1" applyAlignment="1">
      <alignment horizontal="center" vertical="center" wrapText="1" readingOrder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165" fontId="5" fillId="0" borderId="2" xfId="3" applyNumberFormat="1" applyFont="1" applyFill="1" applyBorder="1" applyAlignment="1">
      <alignment horizontal="center" vertical="center" wrapText="1"/>
    </xf>
    <xf numFmtId="165" fontId="5" fillId="0" borderId="3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2"/>
    <cellStyle name="Обычный 2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6"/>
  <sheetViews>
    <sheetView showGridLines="0" tabSelected="1" topLeftCell="A7" zoomScale="70" zoomScaleNormal="70" zoomScaleSheetLayoutView="50" workbookViewId="0">
      <selection activeCell="D18" sqref="D18"/>
    </sheetView>
  </sheetViews>
  <sheetFormatPr defaultColWidth="8.8984375" defaultRowHeight="16.649999999999999" x14ac:dyDescent="0.35"/>
  <cols>
    <col min="1" max="1" width="57.69921875" style="1" customWidth="1"/>
    <col min="2" max="2" width="31.59765625" style="2" customWidth="1"/>
    <col min="3" max="4" width="20.59765625" style="3" customWidth="1"/>
    <col min="5" max="16384" width="8.8984375" style="5"/>
  </cols>
  <sheetData>
    <row r="1" spans="1:4" x14ac:dyDescent="0.35">
      <c r="D1" s="4" t="s">
        <v>0</v>
      </c>
    </row>
    <row r="2" spans="1:4" x14ac:dyDescent="0.35">
      <c r="D2" s="4" t="s">
        <v>1</v>
      </c>
    </row>
    <row r="3" spans="1:4" x14ac:dyDescent="0.35">
      <c r="D3" s="4" t="s">
        <v>2</v>
      </c>
    </row>
    <row r="4" spans="1:4" ht="13.3" customHeight="1" x14ac:dyDescent="0.35">
      <c r="D4" s="4" t="s">
        <v>3</v>
      </c>
    </row>
    <row r="5" spans="1:4" ht="22.75" customHeight="1" x14ac:dyDescent="0.35">
      <c r="C5" s="6"/>
      <c r="D5" s="6"/>
    </row>
    <row r="6" spans="1:4" ht="18.850000000000001" customHeight="1" x14ac:dyDescent="0.35">
      <c r="C6" s="6"/>
      <c r="D6" s="39" t="s">
        <v>0</v>
      </c>
    </row>
    <row r="7" spans="1:4" ht="15.55" customHeight="1" x14ac:dyDescent="0.35">
      <c r="C7" s="6"/>
      <c r="D7" s="39" t="s">
        <v>1</v>
      </c>
    </row>
    <row r="8" spans="1:4" ht="17.75" customHeight="1" x14ac:dyDescent="0.35">
      <c r="C8" s="6"/>
      <c r="D8" s="39" t="s">
        <v>2</v>
      </c>
    </row>
    <row r="9" spans="1:4" ht="17.2" customHeight="1" x14ac:dyDescent="0.35">
      <c r="C9" s="6"/>
      <c r="D9" s="39" t="s">
        <v>248</v>
      </c>
    </row>
    <row r="10" spans="1:4" ht="22.75" customHeight="1" x14ac:dyDescent="0.35">
      <c r="C10" s="6"/>
      <c r="D10" s="6"/>
    </row>
    <row r="11" spans="1:4" ht="32.299999999999997" customHeight="1" x14ac:dyDescent="0.35">
      <c r="A11" s="41" t="s">
        <v>240</v>
      </c>
      <c r="B11" s="41"/>
      <c r="C11" s="41"/>
      <c r="D11" s="41"/>
    </row>
    <row r="12" spans="1:4" ht="30.05" customHeight="1" x14ac:dyDescent="0.35">
      <c r="C12" s="7"/>
      <c r="D12" s="7" t="s">
        <v>4</v>
      </c>
    </row>
    <row r="13" spans="1:4" x14ac:dyDescent="0.35">
      <c r="A13" s="42" t="s">
        <v>5</v>
      </c>
      <c r="B13" s="42" t="s">
        <v>6</v>
      </c>
      <c r="C13" s="44" t="s">
        <v>7</v>
      </c>
      <c r="D13" s="45"/>
    </row>
    <row r="14" spans="1:4" x14ac:dyDescent="0.35">
      <c r="A14" s="43"/>
      <c r="B14" s="43"/>
      <c r="C14" s="8" t="s">
        <v>8</v>
      </c>
      <c r="D14" s="8" t="s">
        <v>9</v>
      </c>
    </row>
    <row r="15" spans="1:4" s="2" customFormat="1" x14ac:dyDescent="0.35">
      <c r="A15" s="9" t="s">
        <v>10</v>
      </c>
      <c r="B15" s="9">
        <v>2</v>
      </c>
      <c r="C15" s="10">
        <v>3</v>
      </c>
      <c r="D15" s="10">
        <v>4</v>
      </c>
    </row>
    <row r="16" spans="1:4" s="15" customFormat="1" ht="16.100000000000001" x14ac:dyDescent="0.3">
      <c r="A16" s="11" t="s">
        <v>11</v>
      </c>
      <c r="B16" s="12" t="s">
        <v>12</v>
      </c>
      <c r="C16" s="13">
        <f>C17+C53</f>
        <v>2273916.7999999998</v>
      </c>
      <c r="D16" s="14">
        <f>D17+D53</f>
        <v>2314212</v>
      </c>
    </row>
    <row r="17" spans="1:5" s="15" customFormat="1" ht="16.100000000000001" x14ac:dyDescent="0.3">
      <c r="A17" s="46" t="s">
        <v>13</v>
      </c>
      <c r="B17" s="46"/>
      <c r="C17" s="13">
        <f>C18+C25+C30+C38+C47</f>
        <v>2031471.9</v>
      </c>
      <c r="D17" s="14">
        <f>D18+D25+D30+D38+D47</f>
        <v>2079496.2999999998</v>
      </c>
    </row>
    <row r="18" spans="1:5" s="15" customFormat="1" x14ac:dyDescent="0.3">
      <c r="A18" s="16" t="s">
        <v>14</v>
      </c>
      <c r="B18" s="17" t="s">
        <v>15</v>
      </c>
      <c r="C18" s="18">
        <f>C19</f>
        <v>1711379.8</v>
      </c>
      <c r="D18" s="19">
        <f>D19</f>
        <v>1754464.2999999998</v>
      </c>
    </row>
    <row r="19" spans="1:5" s="15" customFormat="1" x14ac:dyDescent="0.3">
      <c r="A19" s="16" t="s">
        <v>238</v>
      </c>
      <c r="B19" s="34" t="s">
        <v>239</v>
      </c>
      <c r="C19" s="18">
        <f>C20+C21+C22+C23+C24</f>
        <v>1711379.8</v>
      </c>
      <c r="D19" s="19">
        <f>D20+D21+D22+D23+D24</f>
        <v>1754464.2999999998</v>
      </c>
    </row>
    <row r="20" spans="1:5" ht="105.25" customHeight="1" x14ac:dyDescent="0.35">
      <c r="A20" s="20" t="s">
        <v>16</v>
      </c>
      <c r="B20" s="9" t="s">
        <v>17</v>
      </c>
      <c r="C20" s="18">
        <v>1509437</v>
      </c>
      <c r="D20" s="19">
        <v>1547437.5</v>
      </c>
    </row>
    <row r="21" spans="1:5" ht="150.80000000000001" customHeight="1" x14ac:dyDescent="0.35">
      <c r="A21" s="20" t="s">
        <v>18</v>
      </c>
      <c r="B21" s="9" t="s">
        <v>19</v>
      </c>
      <c r="C21" s="18">
        <v>1711.4</v>
      </c>
      <c r="D21" s="19">
        <v>1754.5</v>
      </c>
    </row>
    <row r="22" spans="1:5" ht="66.05" customHeight="1" x14ac:dyDescent="0.35">
      <c r="A22" s="20" t="s">
        <v>20</v>
      </c>
      <c r="B22" s="9" t="s">
        <v>21</v>
      </c>
      <c r="C22" s="18">
        <v>23959.3</v>
      </c>
      <c r="D22" s="19">
        <v>24562.5</v>
      </c>
    </row>
    <row r="23" spans="1:5" ht="118.55" customHeight="1" x14ac:dyDescent="0.35">
      <c r="A23" s="20" t="s">
        <v>22</v>
      </c>
      <c r="B23" s="9" t="s">
        <v>23</v>
      </c>
      <c r="C23" s="18">
        <v>5134.1000000000004</v>
      </c>
      <c r="D23" s="19">
        <v>5263.4</v>
      </c>
    </row>
    <row r="24" spans="1:5" ht="132.65" customHeight="1" x14ac:dyDescent="0.35">
      <c r="A24" s="20" t="s">
        <v>24</v>
      </c>
      <c r="B24" s="9" t="s">
        <v>25</v>
      </c>
      <c r="C24" s="18">
        <v>171138</v>
      </c>
      <c r="D24" s="19">
        <v>175446.39999999999</v>
      </c>
    </row>
    <row r="25" spans="1:5" ht="55.55" customHeight="1" x14ac:dyDescent="0.35">
      <c r="A25" s="16" t="s">
        <v>26</v>
      </c>
      <c r="B25" s="17" t="s">
        <v>27</v>
      </c>
      <c r="C25" s="18">
        <f>C26+C27+C28+C29</f>
        <v>17082.099999999999</v>
      </c>
      <c r="D25" s="19">
        <f>D26+D27+D28+D29</f>
        <v>17082.099999999999</v>
      </c>
    </row>
    <row r="26" spans="1:5" ht="150.80000000000001" customHeight="1" x14ac:dyDescent="0.35">
      <c r="A26" s="20" t="s">
        <v>28</v>
      </c>
      <c r="B26" s="9" t="s">
        <v>29</v>
      </c>
      <c r="C26" s="18">
        <v>7908.7</v>
      </c>
      <c r="D26" s="19">
        <v>7908.7</v>
      </c>
    </row>
    <row r="27" spans="1:5" ht="168.8" customHeight="1" x14ac:dyDescent="0.35">
      <c r="A27" s="20" t="s">
        <v>30</v>
      </c>
      <c r="B27" s="9" t="s">
        <v>31</v>
      </c>
      <c r="C27" s="18">
        <v>44.2</v>
      </c>
      <c r="D27" s="19">
        <v>44.2</v>
      </c>
    </row>
    <row r="28" spans="1:5" s="21" customFormat="1" ht="166.75" customHeight="1" x14ac:dyDescent="0.35">
      <c r="A28" s="20" t="s">
        <v>32</v>
      </c>
      <c r="B28" s="9" t="s">
        <v>33</v>
      </c>
      <c r="C28" s="18">
        <v>10343.4</v>
      </c>
      <c r="D28" s="19">
        <v>10343.4</v>
      </c>
      <c r="E28" s="5"/>
    </row>
    <row r="29" spans="1:5" s="21" customFormat="1" ht="166.75" customHeight="1" x14ac:dyDescent="0.35">
      <c r="A29" s="22" t="s">
        <v>34</v>
      </c>
      <c r="B29" s="9" t="s">
        <v>35</v>
      </c>
      <c r="C29" s="18">
        <v>-1214.2</v>
      </c>
      <c r="D29" s="19">
        <v>-1214.2</v>
      </c>
      <c r="E29" s="5"/>
    </row>
    <row r="30" spans="1:5" s="21" customFormat="1" x14ac:dyDescent="0.35">
      <c r="A30" s="16" t="s">
        <v>36</v>
      </c>
      <c r="B30" s="17" t="s">
        <v>37</v>
      </c>
      <c r="C30" s="18">
        <f>C31+C34+C36</f>
        <v>166604.09999999998</v>
      </c>
      <c r="D30" s="19">
        <f>D31+D34+D36</f>
        <v>167437</v>
      </c>
      <c r="E30" s="5"/>
    </row>
    <row r="31" spans="1:5" s="21" customFormat="1" ht="33.799999999999997" customHeight="1" x14ac:dyDescent="0.35">
      <c r="A31" s="16" t="s">
        <v>38</v>
      </c>
      <c r="B31" s="17" t="s">
        <v>39</v>
      </c>
      <c r="C31" s="18">
        <f>C32+C33</f>
        <v>152825.79999999999</v>
      </c>
      <c r="D31" s="19">
        <f>D32+D33</f>
        <v>153590</v>
      </c>
      <c r="E31" s="5"/>
    </row>
    <row r="32" spans="1:5" s="21" customFormat="1" ht="58.75" customHeight="1" x14ac:dyDescent="0.35">
      <c r="A32" s="20" t="s">
        <v>40</v>
      </c>
      <c r="B32" s="9" t="s">
        <v>41</v>
      </c>
      <c r="C32" s="18">
        <v>99474.3</v>
      </c>
      <c r="D32" s="19">
        <v>99971.7</v>
      </c>
      <c r="E32" s="5"/>
    </row>
    <row r="33" spans="1:5" s="21" customFormat="1" ht="97.75" customHeight="1" x14ac:dyDescent="0.35">
      <c r="A33" s="20" t="s">
        <v>42</v>
      </c>
      <c r="B33" s="9" t="s">
        <v>43</v>
      </c>
      <c r="C33" s="18">
        <v>53351.5</v>
      </c>
      <c r="D33" s="19">
        <v>53618.3</v>
      </c>
      <c r="E33" s="5"/>
    </row>
    <row r="34" spans="1:5" s="21" customFormat="1" x14ac:dyDescent="0.35">
      <c r="A34" s="20" t="s">
        <v>44</v>
      </c>
      <c r="B34" s="9" t="s">
        <v>45</v>
      </c>
      <c r="C34" s="18">
        <f>C35</f>
        <v>44</v>
      </c>
      <c r="D34" s="19">
        <f>D35</f>
        <v>44</v>
      </c>
      <c r="E34" s="5"/>
    </row>
    <row r="35" spans="1:5" s="21" customFormat="1" x14ac:dyDescent="0.35">
      <c r="A35" s="20" t="s">
        <v>44</v>
      </c>
      <c r="B35" s="9" t="s">
        <v>46</v>
      </c>
      <c r="C35" s="18">
        <v>44</v>
      </c>
      <c r="D35" s="19">
        <v>44</v>
      </c>
      <c r="E35" s="5"/>
    </row>
    <row r="36" spans="1:5" s="21" customFormat="1" ht="43.75" customHeight="1" x14ac:dyDescent="0.35">
      <c r="A36" s="20" t="s">
        <v>47</v>
      </c>
      <c r="B36" s="9" t="s">
        <v>48</v>
      </c>
      <c r="C36" s="18">
        <f>C37</f>
        <v>13734.3</v>
      </c>
      <c r="D36" s="19">
        <f>D37</f>
        <v>13803</v>
      </c>
      <c r="E36" s="5"/>
    </row>
    <row r="37" spans="1:5" s="21" customFormat="1" ht="48.75" customHeight="1" x14ac:dyDescent="0.35">
      <c r="A37" s="20" t="s">
        <v>49</v>
      </c>
      <c r="B37" s="9" t="s">
        <v>50</v>
      </c>
      <c r="C37" s="18">
        <v>13734.3</v>
      </c>
      <c r="D37" s="19">
        <v>13803</v>
      </c>
      <c r="E37" s="5"/>
    </row>
    <row r="38" spans="1:5" s="21" customFormat="1" x14ac:dyDescent="0.35">
      <c r="A38" s="16" t="s">
        <v>51</v>
      </c>
      <c r="B38" s="17" t="s">
        <v>52</v>
      </c>
      <c r="C38" s="18">
        <f>C40+C44+C41</f>
        <v>121203</v>
      </c>
      <c r="D38" s="19">
        <f>D40+D44+D41</f>
        <v>125633</v>
      </c>
      <c r="E38" s="5"/>
    </row>
    <row r="39" spans="1:5" s="21" customFormat="1" x14ac:dyDescent="0.35">
      <c r="A39" s="20" t="s">
        <v>53</v>
      </c>
      <c r="B39" s="9" t="s">
        <v>54</v>
      </c>
      <c r="C39" s="18">
        <f>C40</f>
        <v>34507</v>
      </c>
      <c r="D39" s="19">
        <f>D40</f>
        <v>38165</v>
      </c>
      <c r="E39" s="5"/>
    </row>
    <row r="40" spans="1:5" s="21" customFormat="1" ht="73.55" customHeight="1" x14ac:dyDescent="0.35">
      <c r="A40" s="20" t="s">
        <v>55</v>
      </c>
      <c r="B40" s="9" t="s">
        <v>56</v>
      </c>
      <c r="C40" s="18">
        <v>34507</v>
      </c>
      <c r="D40" s="19">
        <v>38165</v>
      </c>
      <c r="E40" s="5"/>
    </row>
    <row r="41" spans="1:5" s="21" customFormat="1" x14ac:dyDescent="0.35">
      <c r="A41" s="20" t="s">
        <v>57</v>
      </c>
      <c r="B41" s="9" t="s">
        <v>58</v>
      </c>
      <c r="C41" s="18">
        <f>C42+C43</f>
        <v>36005</v>
      </c>
      <c r="D41" s="19">
        <f>D42+D43</f>
        <v>36529</v>
      </c>
      <c r="E41" s="5"/>
    </row>
    <row r="42" spans="1:5" s="21" customFormat="1" x14ac:dyDescent="0.35">
      <c r="A42" s="20" t="s">
        <v>59</v>
      </c>
      <c r="B42" s="9" t="s">
        <v>60</v>
      </c>
      <c r="C42" s="18">
        <v>19531</v>
      </c>
      <c r="D42" s="19">
        <v>19726</v>
      </c>
      <c r="E42" s="5"/>
    </row>
    <row r="43" spans="1:5" s="21" customFormat="1" x14ac:dyDescent="0.35">
      <c r="A43" s="20" t="s">
        <v>61</v>
      </c>
      <c r="B43" s="9" t="s">
        <v>62</v>
      </c>
      <c r="C43" s="18">
        <v>16474</v>
      </c>
      <c r="D43" s="19">
        <v>16803</v>
      </c>
      <c r="E43" s="5"/>
    </row>
    <row r="44" spans="1:5" x14ac:dyDescent="0.35">
      <c r="A44" s="16" t="s">
        <v>63</v>
      </c>
      <c r="B44" s="17" t="s">
        <v>64</v>
      </c>
      <c r="C44" s="18">
        <f>C45+C46</f>
        <v>50691</v>
      </c>
      <c r="D44" s="19">
        <f>D45+D46</f>
        <v>50939</v>
      </c>
    </row>
    <row r="45" spans="1:5" ht="57.75" customHeight="1" x14ac:dyDescent="0.35">
      <c r="A45" s="20" t="s">
        <v>65</v>
      </c>
      <c r="B45" s="9" t="s">
        <v>66</v>
      </c>
      <c r="C45" s="18">
        <v>42407</v>
      </c>
      <c r="D45" s="19">
        <v>42407</v>
      </c>
    </row>
    <row r="46" spans="1:5" ht="58.75" customHeight="1" x14ac:dyDescent="0.35">
      <c r="A46" s="20" t="s">
        <v>67</v>
      </c>
      <c r="B46" s="9" t="s">
        <v>68</v>
      </c>
      <c r="C46" s="18">
        <v>8284</v>
      </c>
      <c r="D46" s="19">
        <v>8532</v>
      </c>
    </row>
    <row r="47" spans="1:5" x14ac:dyDescent="0.35">
      <c r="A47" s="16" t="s">
        <v>69</v>
      </c>
      <c r="B47" s="17" t="s">
        <v>70</v>
      </c>
      <c r="C47" s="18">
        <f>C49+C50</f>
        <v>15202.9</v>
      </c>
      <c r="D47" s="19">
        <f>D49+D50</f>
        <v>14879.9</v>
      </c>
    </row>
    <row r="48" spans="1:5" ht="33.25" x14ac:dyDescent="0.35">
      <c r="A48" s="16" t="s">
        <v>71</v>
      </c>
      <c r="B48" s="9" t="s">
        <v>72</v>
      </c>
      <c r="C48" s="18">
        <f>C49</f>
        <v>8208</v>
      </c>
      <c r="D48" s="19">
        <f>D49</f>
        <v>8208</v>
      </c>
    </row>
    <row r="49" spans="1:5" ht="75.75" customHeight="1" x14ac:dyDescent="0.35">
      <c r="A49" s="20" t="s">
        <v>73</v>
      </c>
      <c r="B49" s="9" t="s">
        <v>74</v>
      </c>
      <c r="C49" s="18">
        <v>8208</v>
      </c>
      <c r="D49" s="19">
        <v>8208</v>
      </c>
    </row>
    <row r="50" spans="1:5" ht="58.75" customHeight="1" x14ac:dyDescent="0.35">
      <c r="A50" s="16" t="s">
        <v>75</v>
      </c>
      <c r="B50" s="17" t="s">
        <v>76</v>
      </c>
      <c r="C50" s="18">
        <f>C51+C52</f>
        <v>6994.9</v>
      </c>
      <c r="D50" s="19">
        <f>D51+D52</f>
        <v>6671.9</v>
      </c>
    </row>
    <row r="51" spans="1:5" ht="39.75" customHeight="1" x14ac:dyDescent="0.35">
      <c r="A51" s="20" t="s">
        <v>77</v>
      </c>
      <c r="B51" s="9" t="s">
        <v>78</v>
      </c>
      <c r="C51" s="18">
        <v>15</v>
      </c>
      <c r="D51" s="19">
        <v>15</v>
      </c>
    </row>
    <row r="52" spans="1:5" ht="121.85" customHeight="1" x14ac:dyDescent="0.35">
      <c r="A52" s="20" t="s">
        <v>79</v>
      </c>
      <c r="B52" s="9" t="s">
        <v>80</v>
      </c>
      <c r="C52" s="18">
        <v>6979.9</v>
      </c>
      <c r="D52" s="19">
        <v>6656.9</v>
      </c>
    </row>
    <row r="53" spans="1:5" s="23" customFormat="1" ht="19.55" customHeight="1" x14ac:dyDescent="0.3">
      <c r="A53" s="46" t="s">
        <v>81</v>
      </c>
      <c r="B53" s="46"/>
      <c r="C53" s="13">
        <f>C54+C68+C74+C77+C84+C107</f>
        <v>242444.90000000002</v>
      </c>
      <c r="D53" s="14">
        <f>D54+D68+D74+D77+D84+D107</f>
        <v>234715.7</v>
      </c>
    </row>
    <row r="54" spans="1:5" s="23" customFormat="1" ht="49.85" x14ac:dyDescent="0.3">
      <c r="A54" s="16" t="s">
        <v>82</v>
      </c>
      <c r="B54" s="17" t="s">
        <v>83</v>
      </c>
      <c r="C54" s="18">
        <f>C57+C65+C55+C63</f>
        <v>179800.7</v>
      </c>
      <c r="D54" s="19">
        <f>D57+D65+D55+D63</f>
        <v>175011.3</v>
      </c>
    </row>
    <row r="55" spans="1:5" s="23" customFormat="1" ht="99.7" x14ac:dyDescent="0.3">
      <c r="A55" s="16" t="s">
        <v>84</v>
      </c>
      <c r="B55" s="17" t="s">
        <v>85</v>
      </c>
      <c r="C55" s="18">
        <f>C56</f>
        <v>757.4</v>
      </c>
      <c r="D55" s="19">
        <f>D56</f>
        <v>655.9</v>
      </c>
    </row>
    <row r="56" spans="1:5" s="23" customFormat="1" ht="83.1" x14ac:dyDescent="0.3">
      <c r="A56" s="16" t="s">
        <v>86</v>
      </c>
      <c r="B56" s="17" t="s">
        <v>87</v>
      </c>
      <c r="C56" s="18">
        <v>757.4</v>
      </c>
      <c r="D56" s="19">
        <v>655.9</v>
      </c>
    </row>
    <row r="57" spans="1:5" ht="126" customHeight="1" x14ac:dyDescent="0.35">
      <c r="A57" s="16" t="s">
        <v>88</v>
      </c>
      <c r="B57" s="17" t="s">
        <v>89</v>
      </c>
      <c r="C57" s="18">
        <f>C58+C59+C60+C61+C62</f>
        <v>166922.70000000001</v>
      </c>
      <c r="D57" s="19">
        <f>D58+D59+D60+D61+D62</f>
        <v>162281.20000000001</v>
      </c>
    </row>
    <row r="58" spans="1:5" ht="112.75" customHeight="1" x14ac:dyDescent="0.35">
      <c r="A58" s="20" t="s">
        <v>90</v>
      </c>
      <c r="B58" s="9" t="s">
        <v>91</v>
      </c>
      <c r="C58" s="18">
        <v>110193.5</v>
      </c>
      <c r="D58" s="19">
        <v>114270.7</v>
      </c>
    </row>
    <row r="59" spans="1:5" ht="107.45" customHeight="1" x14ac:dyDescent="0.35">
      <c r="A59" s="20" t="s">
        <v>92</v>
      </c>
      <c r="B59" s="9" t="s">
        <v>93</v>
      </c>
      <c r="C59" s="18">
        <v>32334.799999999999</v>
      </c>
      <c r="D59" s="19">
        <v>23616.1</v>
      </c>
    </row>
    <row r="60" spans="1:5" s="21" customFormat="1" ht="60.8" customHeight="1" x14ac:dyDescent="0.35">
      <c r="A60" s="20" t="s">
        <v>94</v>
      </c>
      <c r="B60" s="9" t="s">
        <v>95</v>
      </c>
      <c r="C60" s="18">
        <v>24393.7</v>
      </c>
      <c r="D60" s="19">
        <v>24393.7</v>
      </c>
      <c r="E60" s="5"/>
    </row>
    <row r="61" spans="1:5" s="21" customFormat="1" ht="156.6" customHeight="1" x14ac:dyDescent="0.35">
      <c r="A61" s="20" t="s">
        <v>96</v>
      </c>
      <c r="B61" s="9" t="s">
        <v>97</v>
      </c>
      <c r="C61" s="18">
        <v>0.5</v>
      </c>
      <c r="D61" s="19">
        <v>0.5</v>
      </c>
      <c r="E61" s="5"/>
    </row>
    <row r="62" spans="1:5" s="21" customFormat="1" ht="137.5" customHeight="1" x14ac:dyDescent="0.35">
      <c r="A62" s="20" t="s">
        <v>98</v>
      </c>
      <c r="B62" s="9" t="s">
        <v>99</v>
      </c>
      <c r="C62" s="18">
        <v>0.2</v>
      </c>
      <c r="D62" s="19">
        <v>0.2</v>
      </c>
      <c r="E62" s="5"/>
    </row>
    <row r="63" spans="1:5" s="21" customFormat="1" ht="36.450000000000003" customHeight="1" x14ac:dyDescent="0.35">
      <c r="A63" s="20" t="s">
        <v>100</v>
      </c>
      <c r="B63" s="9" t="s">
        <v>101</v>
      </c>
      <c r="C63" s="18">
        <f>C64</f>
        <v>124.7</v>
      </c>
      <c r="D63" s="19">
        <f>D64</f>
        <v>78.3</v>
      </c>
      <c r="E63" s="5"/>
    </row>
    <row r="64" spans="1:5" s="21" customFormat="1" ht="78.400000000000006" customHeight="1" x14ac:dyDescent="0.35">
      <c r="A64" s="20" t="s">
        <v>102</v>
      </c>
      <c r="B64" s="9" t="s">
        <v>103</v>
      </c>
      <c r="C64" s="18">
        <v>124.7</v>
      </c>
      <c r="D64" s="19">
        <v>78.3</v>
      </c>
      <c r="E64" s="5"/>
    </row>
    <row r="65" spans="1:5" s="21" customFormat="1" ht="105.8" customHeight="1" x14ac:dyDescent="0.35">
      <c r="A65" s="20" t="s">
        <v>104</v>
      </c>
      <c r="B65" s="9" t="s">
        <v>105</v>
      </c>
      <c r="C65" s="18">
        <f>C66+C67</f>
        <v>11995.9</v>
      </c>
      <c r="D65" s="19">
        <f>D66+D67</f>
        <v>11995.9</v>
      </c>
      <c r="E65" s="5"/>
    </row>
    <row r="66" spans="1:5" s="21" customFormat="1" ht="114.8" customHeight="1" x14ac:dyDescent="0.35">
      <c r="A66" s="20" t="s">
        <v>106</v>
      </c>
      <c r="B66" s="9" t="s">
        <v>107</v>
      </c>
      <c r="C66" s="18">
        <v>11905.5</v>
      </c>
      <c r="D66" s="19">
        <v>11905.5</v>
      </c>
      <c r="E66" s="5"/>
    </row>
    <row r="67" spans="1:5" s="21" customFormat="1" ht="136.94999999999999" customHeight="1" x14ac:dyDescent="0.35">
      <c r="A67" s="20" t="s">
        <v>108</v>
      </c>
      <c r="B67" s="9" t="s">
        <v>109</v>
      </c>
      <c r="C67" s="18">
        <v>90.4</v>
      </c>
      <c r="D67" s="19">
        <v>90.4</v>
      </c>
      <c r="E67" s="5"/>
    </row>
    <row r="68" spans="1:5" s="21" customFormat="1" ht="33.25" x14ac:dyDescent="0.35">
      <c r="A68" s="16" t="s">
        <v>110</v>
      </c>
      <c r="B68" s="17" t="s">
        <v>111</v>
      </c>
      <c r="C68" s="18">
        <f>C69</f>
        <v>431.20000000000005</v>
      </c>
      <c r="D68" s="19">
        <f>D69</f>
        <v>431.20000000000005</v>
      </c>
      <c r="E68" s="5"/>
    </row>
    <row r="69" spans="1:5" s="21" customFormat="1" x14ac:dyDescent="0.35">
      <c r="A69" s="16" t="s">
        <v>112</v>
      </c>
      <c r="B69" s="9" t="s">
        <v>113</v>
      </c>
      <c r="C69" s="18">
        <f>C70+C71+C72+C73</f>
        <v>431.20000000000005</v>
      </c>
      <c r="D69" s="19">
        <f>D70+D71+D72+D73</f>
        <v>431.20000000000005</v>
      </c>
      <c r="E69" s="5"/>
    </row>
    <row r="70" spans="1:5" s="21" customFormat="1" ht="33.25" x14ac:dyDescent="0.35">
      <c r="A70" s="20" t="s">
        <v>114</v>
      </c>
      <c r="B70" s="9" t="s">
        <v>115</v>
      </c>
      <c r="C70" s="18">
        <v>17.399999999999999</v>
      </c>
      <c r="D70" s="19">
        <v>17.399999999999999</v>
      </c>
      <c r="E70" s="5"/>
    </row>
    <row r="71" spans="1:5" s="21" customFormat="1" ht="36" customHeight="1" x14ac:dyDescent="0.35">
      <c r="A71" s="20" t="s">
        <v>116</v>
      </c>
      <c r="B71" s="9" t="s">
        <v>117</v>
      </c>
      <c r="C71" s="18">
        <v>44.4</v>
      </c>
      <c r="D71" s="19">
        <v>44.4</v>
      </c>
      <c r="E71" s="5"/>
    </row>
    <row r="72" spans="1:5" s="21" customFormat="1" ht="22.85" customHeight="1" x14ac:dyDescent="0.35">
      <c r="A72" s="20" t="s">
        <v>118</v>
      </c>
      <c r="B72" s="9" t="s">
        <v>119</v>
      </c>
      <c r="C72" s="18">
        <v>366.8</v>
      </c>
      <c r="D72" s="19">
        <v>366.8</v>
      </c>
      <c r="E72" s="5"/>
    </row>
    <row r="73" spans="1:5" s="21" customFormat="1" ht="27.55" customHeight="1" x14ac:dyDescent="0.35">
      <c r="A73" s="20" t="s">
        <v>120</v>
      </c>
      <c r="B73" s="9" t="s">
        <v>121</v>
      </c>
      <c r="C73" s="18">
        <v>2.6</v>
      </c>
      <c r="D73" s="19">
        <v>2.6</v>
      </c>
      <c r="E73" s="5"/>
    </row>
    <row r="74" spans="1:5" s="21" customFormat="1" ht="37" customHeight="1" x14ac:dyDescent="0.35">
      <c r="A74" s="16" t="s">
        <v>122</v>
      </c>
      <c r="B74" s="17" t="s">
        <v>123</v>
      </c>
      <c r="C74" s="18">
        <f>C75</f>
        <v>3265.8</v>
      </c>
      <c r="D74" s="19">
        <f>D75</f>
        <v>3205.1</v>
      </c>
      <c r="E74" s="5"/>
    </row>
    <row r="75" spans="1:5" s="21" customFormat="1" ht="19.55" customHeight="1" x14ac:dyDescent="0.35">
      <c r="A75" s="16" t="s">
        <v>124</v>
      </c>
      <c r="B75" s="9" t="s">
        <v>125</v>
      </c>
      <c r="C75" s="18">
        <f>C76</f>
        <v>3265.8</v>
      </c>
      <c r="D75" s="19">
        <f>D76</f>
        <v>3205.1</v>
      </c>
      <c r="E75" s="5"/>
    </row>
    <row r="76" spans="1:5" s="21" customFormat="1" ht="33.799999999999997" customHeight="1" x14ac:dyDescent="0.35">
      <c r="A76" s="20" t="s">
        <v>126</v>
      </c>
      <c r="B76" s="9" t="s">
        <v>127</v>
      </c>
      <c r="C76" s="18">
        <v>3265.8</v>
      </c>
      <c r="D76" s="19">
        <v>3205.1</v>
      </c>
      <c r="E76" s="5"/>
    </row>
    <row r="77" spans="1:5" s="21" customFormat="1" ht="35.450000000000003" customHeight="1" x14ac:dyDescent="0.35">
      <c r="A77" s="16" t="s">
        <v>128</v>
      </c>
      <c r="B77" s="17" t="s">
        <v>129</v>
      </c>
      <c r="C77" s="18">
        <f>C78+C80+C82</f>
        <v>35358.5</v>
      </c>
      <c r="D77" s="19">
        <f>D78+D80+D82</f>
        <v>32966.300000000003</v>
      </c>
      <c r="E77" s="5"/>
    </row>
    <row r="78" spans="1:5" s="21" customFormat="1" x14ac:dyDescent="0.35">
      <c r="A78" s="20" t="s">
        <v>130</v>
      </c>
      <c r="B78" s="9" t="s">
        <v>131</v>
      </c>
      <c r="C78" s="18">
        <f>C79</f>
        <v>26005.599999999999</v>
      </c>
      <c r="D78" s="19">
        <f>D79</f>
        <v>25464.400000000001</v>
      </c>
      <c r="E78" s="5"/>
    </row>
    <row r="79" spans="1:5" s="21" customFormat="1" ht="39.049999999999997" customHeight="1" x14ac:dyDescent="0.35">
      <c r="A79" s="20" t="s">
        <v>132</v>
      </c>
      <c r="B79" s="9" t="s">
        <v>133</v>
      </c>
      <c r="C79" s="18">
        <v>26005.599999999999</v>
      </c>
      <c r="D79" s="19">
        <v>25464.400000000001</v>
      </c>
      <c r="E79" s="5"/>
    </row>
    <row r="80" spans="1:5" s="21" customFormat="1" ht="105.25" customHeight="1" x14ac:dyDescent="0.35">
      <c r="A80" s="20" t="s">
        <v>134</v>
      </c>
      <c r="B80" s="9" t="s">
        <v>135</v>
      </c>
      <c r="C80" s="18">
        <f>C81</f>
        <v>2182.6999999999998</v>
      </c>
      <c r="D80" s="19">
        <f>D81</f>
        <v>1066.2</v>
      </c>
      <c r="E80" s="5"/>
    </row>
    <row r="81" spans="1:5" s="21" customFormat="1" ht="123.8" customHeight="1" x14ac:dyDescent="0.35">
      <c r="A81" s="20" t="s">
        <v>136</v>
      </c>
      <c r="B81" s="9" t="s">
        <v>137</v>
      </c>
      <c r="C81" s="18">
        <v>2182.6999999999998</v>
      </c>
      <c r="D81" s="19">
        <v>1066.2</v>
      </c>
      <c r="E81" s="5"/>
    </row>
    <row r="82" spans="1:5" s="21" customFormat="1" ht="55" customHeight="1" x14ac:dyDescent="0.35">
      <c r="A82" s="20" t="s">
        <v>138</v>
      </c>
      <c r="B82" s="9" t="s">
        <v>139</v>
      </c>
      <c r="C82" s="18">
        <f>C83</f>
        <v>7170.2</v>
      </c>
      <c r="D82" s="19">
        <f>D83</f>
        <v>6435.7</v>
      </c>
      <c r="E82" s="5"/>
    </row>
    <row r="83" spans="1:5" s="21" customFormat="1" ht="69.8" customHeight="1" x14ac:dyDescent="0.35">
      <c r="A83" s="20" t="s">
        <v>140</v>
      </c>
      <c r="B83" s="9" t="s">
        <v>141</v>
      </c>
      <c r="C83" s="18">
        <v>7170.2</v>
      </c>
      <c r="D83" s="19">
        <v>6435.7</v>
      </c>
      <c r="E83" s="5"/>
    </row>
    <row r="84" spans="1:5" s="21" customFormat="1" ht="24.8" customHeight="1" x14ac:dyDescent="0.35">
      <c r="A84" s="16" t="s">
        <v>142</v>
      </c>
      <c r="B84" s="17" t="s">
        <v>143</v>
      </c>
      <c r="C84" s="18">
        <f>C85+C98+C100+C103+C105</f>
        <v>21482.1</v>
      </c>
      <c r="D84" s="19">
        <f>D85+D98+D100+D103+D105</f>
        <v>20782.8</v>
      </c>
      <c r="E84" s="5"/>
    </row>
    <row r="85" spans="1:5" s="21" customFormat="1" ht="57.75" customHeight="1" x14ac:dyDescent="0.35">
      <c r="A85" s="24" t="s">
        <v>144</v>
      </c>
      <c r="B85" s="25" t="s">
        <v>145</v>
      </c>
      <c r="C85" s="26">
        <f>SUM(C86:C97)</f>
        <v>3548.2000000000003</v>
      </c>
      <c r="D85" s="27">
        <f>SUM(D86:D97)</f>
        <v>3547.7000000000003</v>
      </c>
      <c r="E85" s="5"/>
    </row>
    <row r="86" spans="1:5" s="21" customFormat="1" ht="90" customHeight="1" x14ac:dyDescent="0.35">
      <c r="A86" s="16" t="s">
        <v>146</v>
      </c>
      <c r="B86" s="9" t="s">
        <v>147</v>
      </c>
      <c r="C86" s="18">
        <v>57.1</v>
      </c>
      <c r="D86" s="19">
        <v>57.1</v>
      </c>
      <c r="E86" s="5"/>
    </row>
    <row r="87" spans="1:5" s="21" customFormat="1" ht="118" customHeight="1" x14ac:dyDescent="0.35">
      <c r="A87" s="16" t="s">
        <v>148</v>
      </c>
      <c r="B87" s="9" t="s">
        <v>149</v>
      </c>
      <c r="C87" s="18">
        <v>206</v>
      </c>
      <c r="D87" s="19">
        <v>206</v>
      </c>
      <c r="E87" s="5"/>
    </row>
    <row r="88" spans="1:5" s="21" customFormat="1" ht="85.85" customHeight="1" x14ac:dyDescent="0.35">
      <c r="A88" s="16" t="s">
        <v>150</v>
      </c>
      <c r="B88" s="9" t="s">
        <v>151</v>
      </c>
      <c r="C88" s="18">
        <v>7.6</v>
      </c>
      <c r="D88" s="19">
        <v>7.6</v>
      </c>
      <c r="E88" s="5"/>
    </row>
    <row r="89" spans="1:5" s="21" customFormat="1" ht="97.75" customHeight="1" x14ac:dyDescent="0.35">
      <c r="A89" s="16" t="s">
        <v>152</v>
      </c>
      <c r="B89" s="9" t="s">
        <v>153</v>
      </c>
      <c r="C89" s="18">
        <v>50.5</v>
      </c>
      <c r="D89" s="19">
        <v>50.5</v>
      </c>
      <c r="E89" s="5"/>
    </row>
    <row r="90" spans="1:5" s="21" customFormat="1" ht="100.55" customHeight="1" x14ac:dyDescent="0.35">
      <c r="A90" s="16" t="s">
        <v>154</v>
      </c>
      <c r="B90" s="9" t="s">
        <v>155</v>
      </c>
      <c r="C90" s="18">
        <v>208</v>
      </c>
      <c r="D90" s="19">
        <v>208</v>
      </c>
      <c r="E90" s="5"/>
    </row>
    <row r="91" spans="1:5" s="21" customFormat="1" ht="91.55" customHeight="1" x14ac:dyDescent="0.35">
      <c r="A91" s="16" t="s">
        <v>156</v>
      </c>
      <c r="B91" s="9" t="s">
        <v>157</v>
      </c>
      <c r="C91" s="18">
        <v>1.5</v>
      </c>
      <c r="D91" s="19">
        <v>1.5</v>
      </c>
      <c r="E91" s="5"/>
    </row>
    <row r="92" spans="1:5" s="21" customFormat="1" ht="102.75" customHeight="1" x14ac:dyDescent="0.35">
      <c r="A92" s="16" t="s">
        <v>158</v>
      </c>
      <c r="B92" s="9" t="s">
        <v>159</v>
      </c>
      <c r="C92" s="18">
        <v>1229.7</v>
      </c>
      <c r="D92" s="19">
        <v>1229.7</v>
      </c>
      <c r="E92" s="5"/>
    </row>
    <row r="93" spans="1:5" s="21" customFormat="1" ht="102.75" customHeight="1" x14ac:dyDescent="0.35">
      <c r="A93" s="16" t="s">
        <v>160</v>
      </c>
      <c r="B93" s="9" t="s">
        <v>161</v>
      </c>
      <c r="C93" s="18">
        <v>20.5</v>
      </c>
      <c r="D93" s="19">
        <v>20.5</v>
      </c>
      <c r="E93" s="5"/>
    </row>
    <row r="94" spans="1:5" s="21" customFormat="1" ht="102.75" customHeight="1" x14ac:dyDescent="0.35">
      <c r="A94" s="16" t="s">
        <v>162</v>
      </c>
      <c r="B94" s="9" t="s">
        <v>163</v>
      </c>
      <c r="C94" s="18">
        <v>50</v>
      </c>
      <c r="D94" s="19">
        <v>50</v>
      </c>
      <c r="E94" s="5"/>
    </row>
    <row r="95" spans="1:5" s="21" customFormat="1" ht="151.75" customHeight="1" x14ac:dyDescent="0.35">
      <c r="A95" s="16" t="s">
        <v>164</v>
      </c>
      <c r="B95" s="9" t="s">
        <v>165</v>
      </c>
      <c r="C95" s="18">
        <v>8</v>
      </c>
      <c r="D95" s="19">
        <v>8</v>
      </c>
      <c r="E95" s="5"/>
    </row>
    <row r="96" spans="1:5" s="21" customFormat="1" ht="95.3" customHeight="1" x14ac:dyDescent="0.35">
      <c r="A96" s="16" t="s">
        <v>166</v>
      </c>
      <c r="B96" s="9" t="s">
        <v>167</v>
      </c>
      <c r="C96" s="18">
        <v>269.39999999999998</v>
      </c>
      <c r="D96" s="19">
        <v>268.89999999999998</v>
      </c>
      <c r="E96" s="5"/>
    </row>
    <row r="97" spans="1:5" s="21" customFormat="1" ht="111.75" customHeight="1" x14ac:dyDescent="0.35">
      <c r="A97" s="16" t="s">
        <v>168</v>
      </c>
      <c r="B97" s="9" t="s">
        <v>169</v>
      </c>
      <c r="C97" s="18">
        <v>1439.9</v>
      </c>
      <c r="D97" s="19">
        <v>1439.9</v>
      </c>
      <c r="E97" s="5"/>
    </row>
    <row r="98" spans="1:5" s="21" customFormat="1" ht="64" customHeight="1" x14ac:dyDescent="0.35">
      <c r="A98" s="24" t="s">
        <v>170</v>
      </c>
      <c r="B98" s="25" t="s">
        <v>171</v>
      </c>
      <c r="C98" s="26">
        <f>C99</f>
        <v>281.5</v>
      </c>
      <c r="D98" s="27">
        <f>D99</f>
        <v>281.5</v>
      </c>
      <c r="E98" s="5"/>
    </row>
    <row r="99" spans="1:5" s="21" customFormat="1" ht="88.75" customHeight="1" x14ac:dyDescent="0.35">
      <c r="A99" s="16" t="s">
        <v>172</v>
      </c>
      <c r="B99" s="9" t="s">
        <v>173</v>
      </c>
      <c r="C99" s="18">
        <v>281.5</v>
      </c>
      <c r="D99" s="19">
        <v>281.5</v>
      </c>
      <c r="E99" s="5"/>
    </row>
    <row r="100" spans="1:5" s="21" customFormat="1" ht="161.75" customHeight="1" x14ac:dyDescent="0.35">
      <c r="A100" s="28" t="s">
        <v>174</v>
      </c>
      <c r="B100" s="25" t="s">
        <v>175</v>
      </c>
      <c r="C100" s="26">
        <f>C101+C102</f>
        <v>1413.6000000000001</v>
      </c>
      <c r="D100" s="27">
        <f>D101+D102</f>
        <v>1448.3</v>
      </c>
      <c r="E100" s="5"/>
    </row>
    <row r="101" spans="1:5" s="21" customFormat="1" ht="121.3" customHeight="1" x14ac:dyDescent="0.35">
      <c r="A101" s="20" t="s">
        <v>176</v>
      </c>
      <c r="B101" s="9" t="s">
        <v>177</v>
      </c>
      <c r="C101" s="18">
        <v>1370.4</v>
      </c>
      <c r="D101" s="19">
        <v>1416.6</v>
      </c>
      <c r="E101" s="5"/>
    </row>
    <row r="102" spans="1:5" s="21" customFormat="1" ht="136.55000000000001" customHeight="1" x14ac:dyDescent="0.35">
      <c r="A102" s="20" t="s">
        <v>178</v>
      </c>
      <c r="B102" s="9" t="s">
        <v>179</v>
      </c>
      <c r="C102" s="18">
        <v>43.2</v>
      </c>
      <c r="D102" s="19">
        <v>31.7</v>
      </c>
      <c r="E102" s="5"/>
    </row>
    <row r="103" spans="1:5" s="21" customFormat="1" ht="41.95" customHeight="1" x14ac:dyDescent="0.35">
      <c r="A103" s="20" t="s">
        <v>180</v>
      </c>
      <c r="B103" s="9" t="s">
        <v>181</v>
      </c>
      <c r="C103" s="18">
        <f>C104</f>
        <v>122.5</v>
      </c>
      <c r="D103" s="19">
        <f>D104</f>
        <v>151.30000000000001</v>
      </c>
      <c r="E103" s="5"/>
    </row>
    <row r="104" spans="1:5" s="21" customFormat="1" ht="217.4" customHeight="1" x14ac:dyDescent="0.35">
      <c r="A104" s="20" t="s">
        <v>182</v>
      </c>
      <c r="B104" s="9" t="s">
        <v>183</v>
      </c>
      <c r="C104" s="18">
        <v>122.5</v>
      </c>
      <c r="D104" s="19">
        <v>151.30000000000001</v>
      </c>
      <c r="E104" s="5"/>
    </row>
    <row r="105" spans="1:5" s="21" customFormat="1" ht="30.75" customHeight="1" x14ac:dyDescent="0.35">
      <c r="A105" s="28" t="s">
        <v>184</v>
      </c>
      <c r="B105" s="25" t="s">
        <v>185</v>
      </c>
      <c r="C105" s="26">
        <f>C106</f>
        <v>16116.3</v>
      </c>
      <c r="D105" s="27">
        <f>D106</f>
        <v>15354</v>
      </c>
      <c r="E105" s="5"/>
    </row>
    <row r="106" spans="1:5" s="21" customFormat="1" ht="103.75" customHeight="1" x14ac:dyDescent="0.35">
      <c r="A106" s="20" t="s">
        <v>186</v>
      </c>
      <c r="B106" s="9" t="s">
        <v>187</v>
      </c>
      <c r="C106" s="18">
        <v>16116.3</v>
      </c>
      <c r="D106" s="19">
        <v>15354</v>
      </c>
      <c r="E106" s="5"/>
    </row>
    <row r="107" spans="1:5" s="21" customFormat="1" x14ac:dyDescent="0.35">
      <c r="A107" s="16" t="s">
        <v>188</v>
      </c>
      <c r="B107" s="17" t="s">
        <v>189</v>
      </c>
      <c r="C107" s="18">
        <f>C108+C110</f>
        <v>2106.6</v>
      </c>
      <c r="D107" s="19">
        <f>D108+D110</f>
        <v>2319</v>
      </c>
      <c r="E107" s="5"/>
    </row>
    <row r="108" spans="1:5" x14ac:dyDescent="0.35">
      <c r="A108" s="20" t="s">
        <v>190</v>
      </c>
      <c r="B108" s="9" t="s">
        <v>191</v>
      </c>
      <c r="C108" s="18">
        <f>C109</f>
        <v>1616.5</v>
      </c>
      <c r="D108" s="19">
        <f>D109</f>
        <v>1828.9</v>
      </c>
    </row>
    <row r="109" spans="1:5" ht="37" customHeight="1" x14ac:dyDescent="0.35">
      <c r="A109" s="20" t="s">
        <v>192</v>
      </c>
      <c r="B109" s="9" t="s">
        <v>193</v>
      </c>
      <c r="C109" s="18">
        <v>1616.5</v>
      </c>
      <c r="D109" s="19">
        <v>1828.9</v>
      </c>
    </row>
    <row r="110" spans="1:5" ht="37" customHeight="1" x14ac:dyDescent="0.35">
      <c r="A110" s="20" t="s">
        <v>194</v>
      </c>
      <c r="B110" s="9" t="s">
        <v>246</v>
      </c>
      <c r="C110" s="18">
        <f>C111</f>
        <v>490.1</v>
      </c>
      <c r="D110" s="19">
        <f>D111</f>
        <v>490.1</v>
      </c>
    </row>
    <row r="111" spans="1:5" ht="37" customHeight="1" x14ac:dyDescent="0.35">
      <c r="A111" s="20" t="s">
        <v>195</v>
      </c>
      <c r="B111" s="9" t="s">
        <v>247</v>
      </c>
      <c r="C111" s="18">
        <v>490.1</v>
      </c>
      <c r="D111" s="19">
        <v>490.1</v>
      </c>
    </row>
    <row r="112" spans="1:5" s="23" customFormat="1" ht="19.55" customHeight="1" x14ac:dyDescent="0.3">
      <c r="A112" s="29" t="s">
        <v>196</v>
      </c>
      <c r="B112" s="30" t="s">
        <v>197</v>
      </c>
      <c r="C112" s="13">
        <f>C113</f>
        <v>2944259.3</v>
      </c>
      <c r="D112" s="14">
        <f>D113</f>
        <v>2966542.4000000004</v>
      </c>
    </row>
    <row r="113" spans="1:4" ht="49.85" x14ac:dyDescent="0.35">
      <c r="A113" s="16" t="s">
        <v>198</v>
      </c>
      <c r="B113" s="17" t="s">
        <v>199</v>
      </c>
      <c r="C113" s="18">
        <f>C116+C126+C133+C114</f>
        <v>2944259.3</v>
      </c>
      <c r="D113" s="19">
        <f>D116+D126+D133+D114</f>
        <v>2966542.4000000004</v>
      </c>
    </row>
    <row r="114" spans="1:4" ht="46.55" customHeight="1" x14ac:dyDescent="0.35">
      <c r="A114" s="16" t="s">
        <v>200</v>
      </c>
      <c r="B114" s="17" t="s">
        <v>201</v>
      </c>
      <c r="C114" s="18">
        <f>C115</f>
        <v>191212.1</v>
      </c>
      <c r="D114" s="19">
        <f>D115</f>
        <v>197923.4</v>
      </c>
    </row>
    <row r="115" spans="1:4" ht="56.1" customHeight="1" x14ac:dyDescent="0.35">
      <c r="A115" s="20" t="s">
        <v>202</v>
      </c>
      <c r="B115" s="9" t="s">
        <v>203</v>
      </c>
      <c r="C115" s="18">
        <v>191212.1</v>
      </c>
      <c r="D115" s="19">
        <v>197923.4</v>
      </c>
    </row>
    <row r="116" spans="1:4" ht="62.45" customHeight="1" x14ac:dyDescent="0.35">
      <c r="A116" s="16" t="s">
        <v>204</v>
      </c>
      <c r="B116" s="9" t="s">
        <v>205</v>
      </c>
      <c r="C116" s="18">
        <f>C119+C120+C121+C123+C125+C122+C118+C124</f>
        <v>688272.79999999993</v>
      </c>
      <c r="D116" s="19">
        <f>D119+D120+D121+D123+D125+D122+D118</f>
        <v>710466.3</v>
      </c>
    </row>
    <row r="117" spans="1:4" hidden="1" x14ac:dyDescent="0.35">
      <c r="D117" s="31"/>
    </row>
    <row r="118" spans="1:4" ht="49.85" x14ac:dyDescent="0.35">
      <c r="A118" s="36" t="s">
        <v>244</v>
      </c>
      <c r="B118" s="9" t="s">
        <v>241</v>
      </c>
      <c r="C118" s="35">
        <f>180856.4+12748.4</f>
        <v>193604.8</v>
      </c>
      <c r="D118" s="35">
        <v>0</v>
      </c>
    </row>
    <row r="119" spans="1:4" ht="95.15" customHeight="1" x14ac:dyDescent="0.35">
      <c r="A119" s="20" t="s">
        <v>206</v>
      </c>
      <c r="B119" s="9" t="s">
        <v>207</v>
      </c>
      <c r="C119" s="18">
        <v>51330.400000000001</v>
      </c>
      <c r="D119" s="37">
        <f>52881.3-109.3</f>
        <v>52772</v>
      </c>
    </row>
    <row r="120" spans="1:4" ht="50.3" customHeight="1" x14ac:dyDescent="0.35">
      <c r="A120" s="20" t="s">
        <v>208</v>
      </c>
      <c r="B120" s="9" t="s">
        <v>209</v>
      </c>
      <c r="C120" s="18">
        <v>3830.7</v>
      </c>
      <c r="D120" s="19">
        <v>3816.9</v>
      </c>
    </row>
    <row r="121" spans="1:4" ht="50.3" customHeight="1" x14ac:dyDescent="0.35">
      <c r="A121" s="20" t="s">
        <v>210</v>
      </c>
      <c r="B121" s="9" t="s">
        <v>243</v>
      </c>
      <c r="C121" s="18">
        <f>670.9-390.7</f>
        <v>280.2</v>
      </c>
      <c r="D121" s="19">
        <v>280.2</v>
      </c>
    </row>
    <row r="122" spans="1:4" s="32" customFormat="1" ht="85.3" customHeight="1" x14ac:dyDescent="0.35">
      <c r="A122" s="20" t="s">
        <v>211</v>
      </c>
      <c r="B122" s="9" t="s">
        <v>212</v>
      </c>
      <c r="C122" s="18">
        <v>349830.3</v>
      </c>
      <c r="D122" s="19">
        <v>547348.9</v>
      </c>
    </row>
    <row r="123" spans="1:4" ht="49.85" x14ac:dyDescent="0.35">
      <c r="A123" s="20" t="s">
        <v>213</v>
      </c>
      <c r="B123" s="9" t="s">
        <v>214</v>
      </c>
      <c r="C123" s="18">
        <v>13377.4</v>
      </c>
      <c r="D123" s="19">
        <v>14863.8</v>
      </c>
    </row>
    <row r="124" spans="1:4" ht="33.25" x14ac:dyDescent="0.35">
      <c r="A124" s="38" t="s">
        <v>245</v>
      </c>
      <c r="B124" s="9" t="s">
        <v>242</v>
      </c>
      <c r="C124" s="18">
        <v>390.7</v>
      </c>
      <c r="D124" s="19">
        <v>0</v>
      </c>
    </row>
    <row r="125" spans="1:4" x14ac:dyDescent="0.35">
      <c r="A125" s="20" t="s">
        <v>215</v>
      </c>
      <c r="B125" s="9" t="s">
        <v>216</v>
      </c>
      <c r="C125" s="18">
        <v>75628.3</v>
      </c>
      <c r="D125" s="19">
        <v>91384.5</v>
      </c>
    </row>
    <row r="126" spans="1:4" ht="33.25" x14ac:dyDescent="0.35">
      <c r="A126" s="16" t="s">
        <v>217</v>
      </c>
      <c r="B126" s="17" t="s">
        <v>218</v>
      </c>
      <c r="C126" s="18">
        <f>C127+C128+C129+C130+C131+C132</f>
        <v>2006094.6</v>
      </c>
      <c r="D126" s="19">
        <f>D127+D128+D129+D130+D131+D132</f>
        <v>2006355.8000000003</v>
      </c>
    </row>
    <row r="127" spans="1:4" ht="59.3" customHeight="1" x14ac:dyDescent="0.35">
      <c r="A127" s="20" t="s">
        <v>219</v>
      </c>
      <c r="B127" s="9" t="s">
        <v>220</v>
      </c>
      <c r="C127" s="18">
        <v>1938924.9</v>
      </c>
      <c r="D127" s="19">
        <v>1935241.2</v>
      </c>
    </row>
    <row r="128" spans="1:4" ht="109" customHeight="1" x14ac:dyDescent="0.35">
      <c r="A128" s="20" t="s">
        <v>221</v>
      </c>
      <c r="B128" s="9" t="s">
        <v>222</v>
      </c>
      <c r="C128" s="18">
        <v>44406</v>
      </c>
      <c r="D128" s="19">
        <v>44406</v>
      </c>
    </row>
    <row r="129" spans="1:4" ht="104.3" customHeight="1" x14ac:dyDescent="0.35">
      <c r="A129" s="33" t="s">
        <v>223</v>
      </c>
      <c r="B129" s="9" t="s">
        <v>224</v>
      </c>
      <c r="C129" s="18">
        <v>13763</v>
      </c>
      <c r="D129" s="19">
        <v>17695.3</v>
      </c>
    </row>
    <row r="130" spans="1:4" ht="95.3" customHeight="1" x14ac:dyDescent="0.35">
      <c r="A130" s="33" t="s">
        <v>225</v>
      </c>
      <c r="B130" s="9" t="s">
        <v>226</v>
      </c>
      <c r="C130" s="18">
        <v>5.5</v>
      </c>
      <c r="D130" s="19">
        <v>18.100000000000001</v>
      </c>
    </row>
    <row r="131" spans="1:4" ht="90" customHeight="1" x14ac:dyDescent="0.35">
      <c r="A131" s="20" t="s">
        <v>227</v>
      </c>
      <c r="B131" s="9" t="s">
        <v>228</v>
      </c>
      <c r="C131" s="18">
        <v>2060.6</v>
      </c>
      <c r="D131" s="19">
        <v>2060.6</v>
      </c>
    </row>
    <row r="132" spans="1:4" ht="49.85" x14ac:dyDescent="0.35">
      <c r="A132" s="20" t="s">
        <v>229</v>
      </c>
      <c r="B132" s="9" t="s">
        <v>230</v>
      </c>
      <c r="C132" s="18">
        <v>6934.6</v>
      </c>
      <c r="D132" s="19">
        <v>6934.6</v>
      </c>
    </row>
    <row r="133" spans="1:4" s="23" customFormat="1" x14ac:dyDescent="0.3">
      <c r="A133" s="16" t="s">
        <v>231</v>
      </c>
      <c r="B133" s="17" t="s">
        <v>232</v>
      </c>
      <c r="C133" s="18">
        <f>C134+C135</f>
        <v>58679.8</v>
      </c>
      <c r="D133" s="19">
        <f>D134+D135</f>
        <v>51796.9</v>
      </c>
    </row>
    <row r="134" spans="1:4" s="23" customFormat="1" ht="83.1" x14ac:dyDescent="0.3">
      <c r="A134" s="16" t="s">
        <v>233</v>
      </c>
      <c r="B134" s="9" t="s">
        <v>234</v>
      </c>
      <c r="C134" s="18">
        <f>48903.1+312.5</f>
        <v>49215.6</v>
      </c>
      <c r="D134" s="19">
        <f>51090.5-1874.9</f>
        <v>49215.6</v>
      </c>
    </row>
    <row r="135" spans="1:4" ht="41.3" customHeight="1" x14ac:dyDescent="0.35">
      <c r="A135" s="20" t="s">
        <v>235</v>
      </c>
      <c r="B135" s="9" t="s">
        <v>236</v>
      </c>
      <c r="C135" s="18">
        <v>9464.2000000000007</v>
      </c>
      <c r="D135" s="19">
        <v>2581.3000000000002</v>
      </c>
    </row>
    <row r="136" spans="1:4" s="23" customFormat="1" ht="16.100000000000001" x14ac:dyDescent="0.3">
      <c r="A136" s="40" t="s">
        <v>237</v>
      </c>
      <c r="B136" s="40"/>
      <c r="C136" s="13">
        <f>C16+C112</f>
        <v>5218176.0999999996</v>
      </c>
      <c r="D136" s="14">
        <f>D16+D112</f>
        <v>5280754.4000000004</v>
      </c>
    </row>
  </sheetData>
  <mergeCells count="7">
    <mergeCell ref="A136:B136"/>
    <mergeCell ref="A11:D11"/>
    <mergeCell ref="A13:A14"/>
    <mergeCell ref="B13:B14"/>
    <mergeCell ref="C13:D13"/>
    <mergeCell ref="A17:B17"/>
    <mergeCell ref="A53:B53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Феденко Елена Васильевна</cp:lastModifiedBy>
  <cp:lastPrinted>2021-11-29T05:49:42Z</cp:lastPrinted>
  <dcterms:created xsi:type="dcterms:W3CDTF">2021-10-23T07:51:56Z</dcterms:created>
  <dcterms:modified xsi:type="dcterms:W3CDTF">2022-12-12T13:22:03Z</dcterms:modified>
</cp:coreProperties>
</file>