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/>
  </bookViews>
  <sheets>
    <sheet name="2023-2024 год" sheetId="2" r:id="rId1"/>
  </sheets>
  <definedNames>
    <definedName name="_xlnm.Print_Titles" localSheetId="0">'2023-2024 год'!$12:$12</definedName>
    <definedName name="_xlnm.Print_Area" localSheetId="0">'2023-2024 год'!$A$1:$C$70</definedName>
  </definedNames>
  <calcPr calcId="145621"/>
</workbook>
</file>

<file path=xl/calcChain.xml><?xml version="1.0" encoding="utf-8"?>
<calcChain xmlns="http://schemas.openxmlformats.org/spreadsheetml/2006/main">
  <c r="C68" i="2" l="1"/>
  <c r="B68" i="2"/>
  <c r="C63" i="2"/>
  <c r="B63" i="2"/>
  <c r="C62" i="2"/>
  <c r="B62" i="2"/>
  <c r="C58" i="2"/>
  <c r="B58" i="2"/>
  <c r="C55" i="2"/>
  <c r="B55" i="2"/>
  <c r="C53" i="2"/>
  <c r="B53" i="2"/>
  <c r="B48" i="2"/>
  <c r="C46" i="2"/>
  <c r="B46" i="2"/>
  <c r="C42" i="2"/>
  <c r="C39" i="2" s="1"/>
  <c r="C41" i="2"/>
  <c r="B41" i="2"/>
  <c r="B39" i="2"/>
  <c r="C15" i="2"/>
  <c r="B15" i="2"/>
  <c r="C14" i="2"/>
  <c r="B14" i="2"/>
  <c r="B13" i="2" s="1"/>
  <c r="B38" i="2" l="1"/>
  <c r="B37" i="2" s="1"/>
  <c r="B70" i="2" s="1"/>
  <c r="C13" i="2"/>
  <c r="C38" i="2"/>
  <c r="C37" i="2" s="1"/>
  <c r="B61" i="2"/>
  <c r="C61" i="2"/>
  <c r="C70" i="2" l="1"/>
</calcChain>
</file>

<file path=xl/sharedStrings.xml><?xml version="1.0" encoding="utf-8"?>
<sst xmlns="http://schemas.openxmlformats.org/spreadsheetml/2006/main" count="72" uniqueCount="68">
  <si>
    <t>Наименование</t>
  </si>
  <si>
    <t>Субвенции местным бюджетам:</t>
  </si>
  <si>
    <t>Бюджет автономного округа (ОБ)</t>
  </si>
  <si>
    <t>тыс.руб.</t>
  </si>
  <si>
    <t>Федеральный бюджет(ФБ)</t>
  </si>
  <si>
    <t>Субсидии местным бюджетам:</t>
  </si>
  <si>
    <t>Всего:</t>
  </si>
  <si>
    <t xml:space="preserve"> </t>
  </si>
  <si>
    <t xml:space="preserve"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 подпрограммы  "Поддержка семьи, материнства и детства" государственной программы "Социальное и демографическое развитие"(ОБ) </t>
  </si>
  <si>
    <t xml:space="preserve"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основного мероприятия "Популяризация семейных ценностей и защита интересов детей" подпрограммы "Поддержка семьи, материнства и детства" государственной программы "Социальное и демографическое развитие"(ОБ) </t>
  </si>
  <si>
    <t xml:space="preserve"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в рамках основного мероприятия "Развитие архивного дела" подпрограммы "Организационные, экономические механизмы развития культуры, архивного дела и историко-культурного наследия" государственной программы "Культурное пространство"(ОБ) 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</si>
  <si>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в рамках основного мероприятия "Предоставление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труда" подпрограммы "Улучшение условий и охраны труда в Ханты-Мансийском автономном округе - Югре" государственной программы "Поддержка занятости населения"(ОБ) </t>
  </si>
  <si>
    <t xml:space="preserve"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 в рамках основного мероприятия "Обеспечение регулирования деятельности по обращению с отходами производства и потребления" подпрограммы "Развитие системы обращения с отходами производства и потребления в Ханты-Мансийском автономном округе - Югре" государственной программы "Экологическая безопасность" (ОБ) </t>
  </si>
  <si>
    <t xml:space="preserve"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 подпрограммы "Поддержка семьи, материнства и детства" государственной программы "Социальное и демографическое развитие" (ОБ) </t>
  </si>
  <si>
    <t xml:space="preserve"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подпрограммы "Общее образование. Дополнительное образование детей" государственной программы "Развитие образования" (ОБ) </t>
  </si>
  <si>
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в рамках основного мероприятия "Организация летнего отдыха и оздоровления детей и молодёжи" подпрограммы "Общее образование. Дополнительное образование детей" государственной программы "Развитие образования" (ОБ) </t>
  </si>
  <si>
    <t xml:space="preserve">Субсидии на реализацию полномочий в сфере жилищно-коммунального комплекса в рамках основного мероприятия "Предоставление субсидий на реализацию полномочий в сфере жилищно-коммунального комплекса" подпрограммы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 государственной программы "Жилищно-коммунальный комплекс и городская среда"(ОБ) </t>
  </si>
  <si>
    <t xml:space="preserve">Реализация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"Жилищно-коммунальный комплекс и городская среда"(ОБ)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</si>
  <si>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улучшению положения на рынке труда не занятых трудовой деятельностью и безработных граждан" подпрограммы "Содействие трудоустройству граждан" государственной программы "Поддержка занятости населения" (ОБ) </t>
  </si>
  <si>
    <t>Иные межбюджетные трансферты местным бюджетам:</t>
  </si>
  <si>
    <t>Субвенции на организацию осуществления мероприятий по проведению дезинсекции и дератизации в Ханты-Мансийском автономном округе - Югре в рамках основного мероприятия "Профилактика инфекционных и паразитарных заболеваний, включая иммунопрофилактику" подпрограммы "Развитие первичной медико-санитарной помощи" государственной программы "Современное здравоохранение" (ОБ)</t>
  </si>
  <si>
    <t xml:space="preserve"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подпрограммы "Общее образование. Дополнительное образование детей" государственной программы "Развитие образования" (ОБ) </t>
  </si>
  <si>
    <t xml:space="preserve">Субвенции на осуществление деятельности по опеке и попечительству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 подпрограммы "Поддержка семьи, материнства и детства" государственной программы "Социальное и демографическое развитие" (ОБ) </t>
  </si>
  <si>
    <t xml:space="preserve">Субвенции на организацию мероприятий при осуществлении деятельности по обращению с животными без владельцев в рамках основного мероприятия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 подпрограммы "Обеспечение стабильной благополучной эпизоотической обстановки в Ханты-Мансийском автономном округе - Югре и защита населения от болезней, общих для человека и животных" государственной программы "Развитие агропромышленного комплекса" (ОБ) </t>
  </si>
  <si>
    <t xml:space="preserve">Субсидии из бюджета Ханты-Мансийского автономного округа - Югры бюджетам муниципальных образований Ханты-Мансийского автономного округа - Югры для реализации полномочий в области градостроительной деятельности, строительства и жилищных отношений в рамках основного мероприятия "Предоставление субсидий из бюджета Ханты-Мансийского автономного округа - Югры бюджетам муниципальных образований Ханты-Мансийского автономного округа - Югры для реализации полномочий в области градостроительной деятельности, строительства и жилищных отношений" подпрограммы "Комплексное развитие территорий" государственной программы "Развитие жилищной сферы" (ОБ) </t>
  </si>
  <si>
    <t xml:space="preserve">Субвенции на поддержку и развитие животноводства в рамках основного мероприятия "Государственная поддержка племенного животноводства, производства и реализации продукции животноводства" подпрограммы "Развитие отрасли животноводства" государственной программы "Развитие агропромышленного комплекса" (ОБ) </t>
  </si>
  <si>
    <t>Субвенции на поддержку и развитие малых форм хозяйствования в рамках основного мероприятия "Государственная поддержка малых форм хозяйствования, создания и модернизации объектов агропромышленного комплекса, приобретения техники и оборудования" подпрограммы "Развитие отрасли животноводства" государственной программы "Развитие агропромышленного комплекса" (ОБ)</t>
  </si>
  <si>
    <t xml:space="preserve">Осуществление полномочий по обеспечению жильем отдельных категорий граждан, установленных Федеральным законам от 12 января 1995 года № 5-ФЗ "О ветеранах" в рамках основного мероприятия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 подпрограммы "Создание условий для обеспечения жилыми помещениями граждан" государственной программы "Развитие жилищной сферы"(ФБ) </t>
  </si>
  <si>
    <t xml:space="preserve"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основного мероприятия "Субвенции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подпрограммы "Создание условий для обеспечения жилыми помещениями граждан" государственной программы "Развитие жилищной сферы" (ОБ) </t>
  </si>
  <si>
    <t xml:space="preserve">Осуществление переданных полномочий Российской Федерации на государственную регистрацию актов гражданского состояния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(ФБ) 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</si>
  <si>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(ОБ) </t>
  </si>
  <si>
    <r>
      <t xml:space="preserve"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№102-оз "Об административных правонарушениях" в рамках основного мероприятия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обеспечение отдельных прав граждан"(ОБ) </t>
    </r>
    <r>
      <rPr>
        <b/>
        <strike/>
        <sz val="14"/>
        <rFont val="Times New Roman"/>
        <family val="1"/>
        <charset val="204"/>
      </rPr>
      <t/>
    </r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</si>
  <si>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подпрограммы "Общее образование. Дополнительное образование детей" государственной программы "Развитие образования"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</si>
  <si>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подпрограммы "Общее образование. Дополнительное образование детей" государственной программы "Развитие образования" (ФБ) </t>
  </si>
  <si>
    <t xml:space="preserve">Субсидии на софинансирование расходов муниципальных образований по развитию сети спортивных объектов шаговой доступности в рамках основного мероприятия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 программы "Развитие физической культуры и спорта" (ОБ) </t>
  </si>
  <si>
    <t xml:space="preserve">Субсидии на развитие сферы культуры в муниципальных образованиях Ханты-Мансийского автономного округа - Югры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 </t>
  </si>
  <si>
    <t xml:space="preserve"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 </t>
  </si>
  <si>
    <t xml:space="preserve"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(ФБ) </t>
  </si>
  <si>
    <t xml:space="preserve"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в рамках основного мероприятия 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программы "Развитие физической культуры и спорта" (ОБ) </t>
  </si>
  <si>
    <r>
      <t xml:space="preserve">Создание новых мест в муниципальных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(ОБ) </t>
    </r>
    <r>
      <rPr>
        <b/>
        <strike/>
        <sz val="14"/>
        <rFont val="Times New Roman"/>
        <family val="1"/>
        <charset val="204"/>
      </rPr>
      <t/>
    </r>
  </si>
  <si>
    <t xml:space="preserve"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(ОБ) </t>
  </si>
  <si>
    <t xml:space="preserve"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(ФБ) </t>
  </si>
  <si>
    <t xml:space="preserve">Реализация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"Жилищно-коммунальный комплекс и городская среда" (ФБ) </t>
  </si>
  <si>
    <r>
      <t xml:space="preserve">Субсидии на создание условий для деятельности народных дружин в рамках основного мероприятия "Создание условий для обеспечения общественного порядка и законных прав граждан" подпрограммы "Профилактика правонарушений" государственной программы "Профилактика правонарушений и обеспечение отдельных прав граждан"(ОБ) </t>
    </r>
    <r>
      <rPr>
        <b/>
        <strike/>
        <sz val="14"/>
        <color indexed="8"/>
        <rFont val="Times New Roman"/>
        <family val="1"/>
        <charset val="204"/>
      </rPr>
      <t/>
    </r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</si>
  <si>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занятости молодежи" подпрограммы "Содействие трудоустройству граждан" государственной программы "Поддержка занятости населения" 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</si>
  <si>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"Оказание комплексной помощи и сопровождения при трудоустройстве инвалидов, детям-инвалидам в возрасте от 14 до 18 лет, обратившимся в органы службы занятости" подпрограммы "Содействие трудоустройству лиц с инвалидностью" государственной программы "Поддержка занятости населения" (ОБ) </t>
  </si>
  <si>
    <t>Дотации местным бюджетам</t>
  </si>
  <si>
    <t xml:space="preserve">Техническое оснащение муниципальных музеев в рамках регионального проекта "Культурная среда" подпрограммы "Модернизация и развитие учреждений и организаций культуры" государственной программы "Культурное пространство" (ОБ) </t>
  </si>
  <si>
    <t xml:space="preserve">Техническое оснащение муниципальных музеев в рамках регионального проекта "Культурная среда" подпрограммы "Модернизация и развитие учреждений и организаций культуры" государственной программы "Культурное пространство" (ФБ) </t>
  </si>
  <si>
    <r>
      <t>Создание новых мест в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(ОБ)</t>
    </r>
    <r>
      <rPr>
        <b/>
        <sz val="14"/>
        <rFont val="Times New Roman"/>
        <family val="1"/>
        <charset val="204"/>
      </rPr>
      <t xml:space="preserve"> </t>
    </r>
  </si>
  <si>
    <r>
      <t>Создание новых мест в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(ФБ)</t>
    </r>
    <r>
      <rPr>
        <b/>
        <sz val="14"/>
        <rFont val="Times New Roman"/>
        <family val="1"/>
        <charset val="204"/>
      </rPr>
      <t xml:space="preserve"> </t>
    </r>
  </si>
  <si>
    <r>
      <rPr>
        <sz val="14"/>
        <rFont val="Times New Roman"/>
        <family val="1"/>
        <charset val="204"/>
      </rPr>
      <t xml:space="preserve">Дотации на выравнивание бюджетной обеспеченности муниципальных районов (городских округов) в рамках основного мероприятия "Выравнивание финансовых возможностей и содействие сбалансированности местных бюджетов"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 " </t>
    </r>
    <r>
      <rPr>
        <b/>
        <strike/>
        <sz val="14"/>
        <color theme="1"/>
        <rFont val="Times New Roman"/>
        <family val="1"/>
        <charset val="204"/>
      </rPr>
      <t/>
    </r>
  </si>
  <si>
    <t>2023 год</t>
  </si>
  <si>
    <t>2024 год</t>
  </si>
  <si>
    <t>Межбюджетные трансферты, получаемые из других бюджетов бюджетной системы
 Российской Федерации на 2023-2024 годов</t>
  </si>
  <si>
    <t xml:space="preserve"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молодёжной политики" государственной программы "Развитие образования"(ОБ) </t>
  </si>
  <si>
    <t xml:space="preserve">Субвенции на организацию и обеспечение отдыха и оздоровления детей, в том числе в этнической среде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молодёжной политики" государственной программы "Развития образования" (ОБ) </t>
  </si>
  <si>
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молодёжной политики" государственной программы "Развитие образования"(ОБ) </t>
  </si>
  <si>
    <r>
  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основного мероприяти</t>
    </r>
    <r>
      <rPr>
        <sz val="14"/>
        <rFont val="Times New Roman"/>
        <family val="1"/>
        <charset val="204"/>
      </rPr>
      <t>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</t>
    </r>
    <r>
      <rPr>
        <sz val="14"/>
        <color theme="1"/>
        <rFont val="Times New Roman"/>
        <family val="1"/>
        <charset val="204"/>
      </rPr>
      <t>еспечение отдельных прав граждан"(ФБ)</t>
    </r>
    <r>
      <rPr>
        <strike/>
        <sz val="14"/>
        <color theme="1"/>
        <rFont val="Times New Roman"/>
        <family val="1"/>
        <charset val="204"/>
      </rPr>
      <t/>
    </r>
  </si>
  <si>
    <r>
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подпрограммы "Общее образование. Дополнительное образование детей" государственной программы "Развитие образования" (ФБ)</t>
    </r>
    <r>
      <rPr>
        <b/>
        <sz val="14"/>
        <rFont val="Times New Roman"/>
        <family val="1"/>
        <charset val="204"/>
      </rPr>
      <t xml:space="preserve"> </t>
    </r>
  </si>
  <si>
    <t xml:space="preserve">                                                                                                                                                                                                         от 15.12.2021  №43-ГД</t>
  </si>
  <si>
    <t xml:space="preserve">                                                                                                                                                                                                                 города Когалыма</t>
  </si>
  <si>
    <t xml:space="preserve">                                                                                                                                                                                                                к решению Думы</t>
  </si>
  <si>
    <t xml:space="preserve">                                                                                                                                                                                                  города Когалыма</t>
  </si>
  <si>
    <t xml:space="preserve">                                                                                                                                                                                                   к решению Думы</t>
  </si>
  <si>
    <t xml:space="preserve">                                                                                                                                                                                              Приложение 13</t>
  </si>
  <si>
    <t xml:space="preserve">                                                                                                                                                                                                           от 14.12.2022 №177-ГД</t>
  </si>
  <si>
    <t xml:space="preserve">                                 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</si>
</sst>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"/>
    <numFmt numFmtId="165" formatCode="#,##0.0_р_."/>
    <numFmt numFmtId="166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trike/>
      <sz val="14"/>
      <name val="Times New Roman"/>
      <family val="1"/>
      <charset val="204"/>
    </font>
    <font>
      <strike/>
      <sz val="14"/>
      <color theme="1"/>
      <name val="Times New Roman"/>
      <family val="1"/>
      <charset val="204"/>
    </font>
    <font>
      <b/>
      <strike/>
      <sz val="14"/>
      <color indexed="8"/>
      <name val="Times New Roman"/>
      <family val="1"/>
      <charset val="204"/>
    </font>
    <font>
      <b/>
      <strike/>
      <sz val="14"/>
      <color theme="1"/>
      <name val="Times New Roman"/>
      <family val="1"/>
      <charset val="204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7" fillId="0" borderId="0"/>
    <xf numFmtId="0" fontId="7" fillId="0" borderId="0"/>
    <xf numFmtId="0" fontId="1" fillId="0" borderId="0"/>
    <xf numFmtId="166" fontId="4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4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1" applyFont="1" applyFill="1"/>
    <xf numFmtId="0" fontId="2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2" fillId="0" borderId="0" xfId="1" applyFont="1" applyFill="1"/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2" fillId="2" borderId="0" xfId="1" applyFont="1" applyFill="1" applyAlignment="1">
      <alignment vertical="center"/>
    </xf>
    <xf numFmtId="0" fontId="9" fillId="2" borderId="1" xfId="1" applyNumberFormat="1" applyFont="1" applyFill="1" applyBorder="1" applyAlignment="1" applyProtection="1">
      <alignment horizontal="justify" vertical="center" wrapText="1"/>
      <protection hidden="1"/>
    </xf>
    <xf numFmtId="164" fontId="9" fillId="2" borderId="1" xfId="1" applyNumberFormat="1" applyFont="1" applyFill="1" applyBorder="1" applyAlignment="1" applyProtection="1">
      <alignment horizontal="justify" vertical="center"/>
      <protection hidden="1"/>
    </xf>
    <xf numFmtId="0" fontId="8" fillId="2" borderId="1" xfId="1" applyFont="1" applyFill="1" applyBorder="1" applyAlignment="1">
      <alignment horizontal="justify" vertical="center"/>
    </xf>
    <xf numFmtId="165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1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3" fillId="0" borderId="1" xfId="0" applyNumberFormat="1" applyFont="1" applyFill="1" applyBorder="1" applyAlignment="1">
      <alignment horizontal="justify" vertical="center" wrapText="1"/>
    </xf>
    <xf numFmtId="0" fontId="11" fillId="0" borderId="1" xfId="0" applyNumberFormat="1" applyFont="1" applyFill="1" applyBorder="1" applyAlignment="1">
      <alignment horizontal="justify" vertical="center" wrapText="1"/>
    </xf>
    <xf numFmtId="165" fontId="10" fillId="0" borderId="1" xfId="1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justify" vertical="center" wrapText="1"/>
    </xf>
    <xf numFmtId="165" fontId="11" fillId="0" borderId="1" xfId="1" applyNumberFormat="1" applyFont="1" applyFill="1" applyBorder="1" applyAlignment="1">
      <alignment horizontal="center" vertical="center"/>
    </xf>
    <xf numFmtId="49" fontId="8" fillId="0" borderId="0" xfId="6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center" vertical="center"/>
      <protection hidden="1"/>
    </xf>
  </cellXfs>
  <cellStyles count="19">
    <cellStyle name="Normal" xfId="7"/>
    <cellStyle name="Обычный" xfId="0" builtinId="0"/>
    <cellStyle name="Обычный 2" xfId="1"/>
    <cellStyle name="Обычный 2 2" xfId="2"/>
    <cellStyle name="Обычный 2 3" xfId="8"/>
    <cellStyle name="Обычный 2 3 2" xfId="9"/>
    <cellStyle name="Обычный 2 4" xfId="3"/>
    <cellStyle name="Обычный 2 5" xfId="10"/>
    <cellStyle name="Обычный 2 5 2" xfId="11"/>
    <cellStyle name="Обычный 3" xfId="4"/>
    <cellStyle name="Обычный 3 2" xfId="13"/>
    <cellStyle name="Обычный 3 3" xfId="12"/>
    <cellStyle name="Обычный 4" xfId="5"/>
    <cellStyle name="Обычный 5" xfId="14"/>
    <cellStyle name="Обычный 5 2" xfId="15"/>
    <cellStyle name="Обычный_на ДУМУ ВЕСНА" xfId="6"/>
    <cellStyle name="Финансовый 2" xfId="17"/>
    <cellStyle name="Финансовый 3" xfId="18"/>
    <cellStyle name="Финансовый 4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showGridLines="0" tabSelected="1" view="pageBreakPreview" zoomScale="75" zoomScaleNormal="75" zoomScaleSheetLayoutView="75" workbookViewId="0">
      <selection activeCell="B6" sqref="B6:C6"/>
    </sheetView>
  </sheetViews>
  <sheetFormatPr defaultColWidth="9.140625" defaultRowHeight="12.75" x14ac:dyDescent="0.2"/>
  <cols>
    <col min="1" max="1" width="107.28515625" style="1" customWidth="1"/>
    <col min="2" max="2" width="20.42578125" style="3" customWidth="1"/>
    <col min="3" max="3" width="18.85546875" style="1" customWidth="1"/>
    <col min="4" max="16384" width="9.140625" style="1"/>
  </cols>
  <sheetData>
    <row r="1" spans="1:3" s="4" customFormat="1" ht="16.5" x14ac:dyDescent="0.25">
      <c r="A1" s="22" t="s">
        <v>65</v>
      </c>
      <c r="B1" s="22"/>
      <c r="C1" s="22"/>
    </row>
    <row r="2" spans="1:3" s="4" customFormat="1" ht="16.5" x14ac:dyDescent="0.25">
      <c r="A2" s="22" t="s">
        <v>64</v>
      </c>
      <c r="B2" s="22"/>
      <c r="C2" s="22"/>
    </row>
    <row r="3" spans="1:3" s="4" customFormat="1" ht="16.5" x14ac:dyDescent="0.25">
      <c r="A3" s="22" t="s">
        <v>63</v>
      </c>
      <c r="B3" s="22"/>
      <c r="C3" s="22"/>
    </row>
    <row r="4" spans="1:3" s="4" customFormat="1" ht="16.5" x14ac:dyDescent="0.25">
      <c r="A4" s="22" t="s">
        <v>66</v>
      </c>
      <c r="B4" s="22"/>
      <c r="C4" s="22"/>
    </row>
    <row r="5" spans="1:3" s="4" customFormat="1" ht="11.25" customHeight="1" x14ac:dyDescent="0.25">
      <c r="A5" s="7"/>
      <c r="B5" s="2"/>
    </row>
    <row r="6" spans="1:3" s="4" customFormat="1" ht="18" customHeight="1" x14ac:dyDescent="0.25">
      <c r="A6" s="7"/>
      <c r="B6" s="22" t="s">
        <v>67</v>
      </c>
      <c r="C6" s="22"/>
    </row>
    <row r="7" spans="1:3" s="4" customFormat="1" ht="18" customHeight="1" x14ac:dyDescent="0.25">
      <c r="A7" s="22" t="s">
        <v>62</v>
      </c>
      <c r="B7" s="22"/>
      <c r="C7" s="22"/>
    </row>
    <row r="8" spans="1:3" s="4" customFormat="1" ht="18" customHeight="1" x14ac:dyDescent="0.25">
      <c r="A8" s="22" t="s">
        <v>61</v>
      </c>
      <c r="B8" s="22"/>
      <c r="C8" s="22"/>
    </row>
    <row r="9" spans="1:3" s="4" customFormat="1" ht="18" customHeight="1" x14ac:dyDescent="0.25">
      <c r="A9" s="22" t="s">
        <v>60</v>
      </c>
      <c r="B9" s="22"/>
      <c r="C9" s="22"/>
    </row>
    <row r="10" spans="1:3" ht="83.25" customHeight="1" x14ac:dyDescent="0.2">
      <c r="A10" s="21" t="s">
        <v>54</v>
      </c>
      <c r="B10" s="21"/>
      <c r="C10" s="21"/>
    </row>
    <row r="11" spans="1:3" ht="18" customHeight="1" x14ac:dyDescent="0.25">
      <c r="A11" s="4"/>
      <c r="B11" s="2"/>
      <c r="C11" s="2" t="s">
        <v>3</v>
      </c>
    </row>
    <row r="12" spans="1:3" ht="16.5" x14ac:dyDescent="0.2">
      <c r="A12" s="5" t="s">
        <v>0</v>
      </c>
      <c r="B12" s="5" t="s">
        <v>52</v>
      </c>
      <c r="C12" s="5" t="s">
        <v>53</v>
      </c>
    </row>
    <row r="13" spans="1:3" ht="18.75" x14ac:dyDescent="0.2">
      <c r="A13" s="8" t="s">
        <v>1</v>
      </c>
      <c r="B13" s="11">
        <f>B14+B15</f>
        <v>2006094.5999999999</v>
      </c>
      <c r="C13" s="11">
        <f>C14+C15</f>
        <v>2006355.7999999998</v>
      </c>
    </row>
    <row r="14" spans="1:3" ht="18.75" x14ac:dyDescent="0.2">
      <c r="A14" s="8" t="s">
        <v>2</v>
      </c>
      <c r="B14" s="11">
        <f t="shared" ref="B14:C14" si="0">B17+B18+B19+B21+B24+B20+B23+B25+B26+B28+B27+B32+B31+B35+B16+B34+B22+B29</f>
        <v>1998664.4999999998</v>
      </c>
      <c r="C14" s="11">
        <f t="shared" si="0"/>
        <v>1998913.0999999999</v>
      </c>
    </row>
    <row r="15" spans="1:3" ht="18.75" x14ac:dyDescent="0.2">
      <c r="A15" s="9" t="s">
        <v>4</v>
      </c>
      <c r="B15" s="12">
        <f t="shared" ref="B15:C15" si="1">B30+B33+B36</f>
        <v>7430.1</v>
      </c>
      <c r="C15" s="12">
        <f t="shared" si="1"/>
        <v>7442.7000000000007</v>
      </c>
    </row>
    <row r="16" spans="1:3" ht="93.75" x14ac:dyDescent="0.2">
      <c r="A16" s="13" t="s">
        <v>20</v>
      </c>
      <c r="B16" s="14">
        <v>992.2</v>
      </c>
      <c r="C16" s="14">
        <v>992.2</v>
      </c>
    </row>
    <row r="17" spans="1:10" ht="168.75" x14ac:dyDescent="0.2">
      <c r="A17" s="13" t="s">
        <v>21</v>
      </c>
      <c r="B17" s="14">
        <v>1744151.2</v>
      </c>
      <c r="C17" s="14">
        <v>1742239.1</v>
      </c>
      <c r="J17" s="1" t="s">
        <v>7</v>
      </c>
    </row>
    <row r="18" spans="1:10" ht="168.75" x14ac:dyDescent="0.2">
      <c r="A18" s="13" t="s">
        <v>55</v>
      </c>
      <c r="B18" s="14">
        <v>112000</v>
      </c>
      <c r="C18" s="14">
        <v>112000</v>
      </c>
    </row>
    <row r="19" spans="1:10" ht="131.25" x14ac:dyDescent="0.2">
      <c r="A19" s="13" t="s">
        <v>57</v>
      </c>
      <c r="B19" s="14">
        <v>44406</v>
      </c>
      <c r="C19" s="14">
        <v>44406</v>
      </c>
    </row>
    <row r="20" spans="1:10" ht="112.5" x14ac:dyDescent="0.2">
      <c r="A20" s="15" t="s">
        <v>56</v>
      </c>
      <c r="B20" s="14">
        <v>13140.7</v>
      </c>
      <c r="C20" s="14">
        <v>13140.7</v>
      </c>
    </row>
    <row r="21" spans="1:10" ht="150" x14ac:dyDescent="0.2">
      <c r="A21" s="13" t="s">
        <v>13</v>
      </c>
      <c r="B21" s="14">
        <v>30577.7</v>
      </c>
      <c r="C21" s="14">
        <v>28833.200000000001</v>
      </c>
    </row>
    <row r="22" spans="1:10" ht="112.5" x14ac:dyDescent="0.2">
      <c r="A22" s="13" t="s">
        <v>22</v>
      </c>
      <c r="B22" s="14">
        <v>21073.8</v>
      </c>
      <c r="C22" s="14">
        <v>21021.200000000001</v>
      </c>
    </row>
    <row r="23" spans="1:10" ht="150" x14ac:dyDescent="0.2">
      <c r="A23" s="13" t="s">
        <v>8</v>
      </c>
      <c r="B23" s="14">
        <v>13763</v>
      </c>
      <c r="C23" s="14">
        <v>17695.3</v>
      </c>
    </row>
    <row r="24" spans="1:10" ht="93.75" x14ac:dyDescent="0.2">
      <c r="A24" s="13" t="s">
        <v>9</v>
      </c>
      <c r="B24" s="14">
        <v>8072.3</v>
      </c>
      <c r="C24" s="14">
        <v>8072.3</v>
      </c>
    </row>
    <row r="25" spans="1:10" ht="112.5" x14ac:dyDescent="0.2">
      <c r="A25" s="15" t="s">
        <v>10</v>
      </c>
      <c r="B25" s="14">
        <v>75.400000000000006</v>
      </c>
      <c r="C25" s="14">
        <v>64.7</v>
      </c>
    </row>
    <row r="26" spans="1:10" ht="150" x14ac:dyDescent="0.2">
      <c r="A26" s="15" t="s">
        <v>11</v>
      </c>
      <c r="B26" s="14">
        <v>3171.9</v>
      </c>
      <c r="C26" s="14">
        <v>3171.9</v>
      </c>
    </row>
    <row r="27" spans="1:10" ht="150" x14ac:dyDescent="0.2">
      <c r="A27" s="15" t="s">
        <v>23</v>
      </c>
      <c r="B27" s="14">
        <v>811.7</v>
      </c>
      <c r="C27" s="14">
        <v>833.2</v>
      </c>
    </row>
    <row r="28" spans="1:10" ht="75" x14ac:dyDescent="0.2">
      <c r="A28" s="15" t="s">
        <v>25</v>
      </c>
      <c r="B28" s="14">
        <v>13.4</v>
      </c>
      <c r="C28" s="14">
        <v>13.4</v>
      </c>
    </row>
    <row r="29" spans="1:10" ht="93.75" x14ac:dyDescent="0.2">
      <c r="A29" s="13" t="s">
        <v>26</v>
      </c>
      <c r="B29" s="14">
        <v>985.3</v>
      </c>
      <c r="C29" s="14">
        <v>1000</v>
      </c>
    </row>
    <row r="30" spans="1:10" ht="131.25" x14ac:dyDescent="0.2">
      <c r="A30" s="16" t="s">
        <v>27</v>
      </c>
      <c r="B30" s="14">
        <v>2060.6</v>
      </c>
      <c r="C30" s="14">
        <v>2060.6</v>
      </c>
    </row>
    <row r="31" spans="1:10" ht="262.5" x14ac:dyDescent="0.2">
      <c r="A31" s="13" t="s">
        <v>28</v>
      </c>
      <c r="B31" s="14">
        <v>12.2</v>
      </c>
      <c r="C31" s="14">
        <v>12.2</v>
      </c>
    </row>
    <row r="32" spans="1:10" ht="131.25" x14ac:dyDescent="0.2">
      <c r="A32" s="13" t="s">
        <v>12</v>
      </c>
      <c r="B32" s="14">
        <v>126.8</v>
      </c>
      <c r="C32" s="14">
        <v>126.8</v>
      </c>
    </row>
    <row r="33" spans="1:3" ht="150" x14ac:dyDescent="0.2">
      <c r="A33" s="13" t="s">
        <v>29</v>
      </c>
      <c r="B33" s="14">
        <v>5364</v>
      </c>
      <c r="C33" s="14">
        <v>5364</v>
      </c>
    </row>
    <row r="34" spans="1:3" ht="168.75" x14ac:dyDescent="0.2">
      <c r="A34" s="13" t="s">
        <v>30</v>
      </c>
      <c r="B34" s="14">
        <v>1570.6</v>
      </c>
      <c r="C34" s="14">
        <v>1570.6</v>
      </c>
    </row>
    <row r="35" spans="1:3" ht="168.75" x14ac:dyDescent="0.2">
      <c r="A35" s="13" t="s">
        <v>31</v>
      </c>
      <c r="B35" s="14">
        <v>3720.3</v>
      </c>
      <c r="C35" s="14">
        <v>3720.3</v>
      </c>
    </row>
    <row r="36" spans="1:3" ht="112.5" x14ac:dyDescent="0.2">
      <c r="A36" s="15" t="s">
        <v>58</v>
      </c>
      <c r="B36" s="14">
        <v>5.5</v>
      </c>
      <c r="C36" s="14">
        <v>18.100000000000001</v>
      </c>
    </row>
    <row r="37" spans="1:3" ht="18.75" x14ac:dyDescent="0.2">
      <c r="A37" s="8" t="s">
        <v>5</v>
      </c>
      <c r="B37" s="12">
        <f>B38+B39</f>
        <v>688272.8</v>
      </c>
      <c r="C37" s="12">
        <f>C38+C39</f>
        <v>710466.3</v>
      </c>
    </row>
    <row r="38" spans="1:3" ht="18.75" x14ac:dyDescent="0.2">
      <c r="A38" s="8" t="s">
        <v>2</v>
      </c>
      <c r="B38" s="12">
        <f>B40+B41+B43+B44+B45+B46+B48+B50+B51+B52+B53+B55+B57+B58+B60</f>
        <v>501967.69999999995</v>
      </c>
      <c r="C38" s="12">
        <f>C40+C41+C43+C44+C45+C46+C48+C50+C51+C52+C53+C55+C57+C58+C60</f>
        <v>434239.00000000006</v>
      </c>
    </row>
    <row r="39" spans="1:3" ht="18.75" x14ac:dyDescent="0.2">
      <c r="A39" s="8" t="s">
        <v>4</v>
      </c>
      <c r="B39" s="12">
        <f>B42+B47+B49+B54+B56+B59</f>
        <v>186305.10000000003</v>
      </c>
      <c r="C39" s="12">
        <f>C42+C47+C49+C54+C56+C59</f>
        <v>276227.30000000005</v>
      </c>
    </row>
    <row r="40" spans="1:3" ht="168.75" x14ac:dyDescent="0.2">
      <c r="A40" s="15" t="s">
        <v>14</v>
      </c>
      <c r="B40" s="14">
        <v>3840</v>
      </c>
      <c r="C40" s="14">
        <v>3840</v>
      </c>
    </row>
    <row r="41" spans="1:3" ht="131.25" x14ac:dyDescent="0.2">
      <c r="A41" s="16" t="s">
        <v>32</v>
      </c>
      <c r="B41" s="14">
        <f>51330.4-B42</f>
        <v>28231.7</v>
      </c>
      <c r="C41" s="14">
        <f>29084.7-60.1</f>
        <v>29024.600000000002</v>
      </c>
    </row>
    <row r="42" spans="1:3" ht="131.25" x14ac:dyDescent="0.2">
      <c r="A42" s="16" t="s">
        <v>33</v>
      </c>
      <c r="B42" s="14">
        <v>23098.7</v>
      </c>
      <c r="C42" s="14">
        <f>23796.6-49.2</f>
        <v>23747.399999999998</v>
      </c>
    </row>
    <row r="43" spans="1:3" ht="131.25" x14ac:dyDescent="0.2">
      <c r="A43" s="15" t="s">
        <v>15</v>
      </c>
      <c r="B43" s="14">
        <v>9668.5</v>
      </c>
      <c r="C43" s="14">
        <v>9668.5</v>
      </c>
    </row>
    <row r="44" spans="1:3" ht="112.5" x14ac:dyDescent="0.2">
      <c r="A44" s="13" t="s">
        <v>34</v>
      </c>
      <c r="B44" s="14">
        <v>1428.5</v>
      </c>
      <c r="C44" s="14">
        <v>561</v>
      </c>
    </row>
    <row r="45" spans="1:3" ht="75" x14ac:dyDescent="0.2">
      <c r="A45" s="15" t="s">
        <v>35</v>
      </c>
      <c r="B45" s="14">
        <v>377.8</v>
      </c>
      <c r="C45" s="14">
        <v>374.5</v>
      </c>
    </row>
    <row r="46" spans="1:3" ht="75" x14ac:dyDescent="0.2">
      <c r="A46" s="13" t="s">
        <v>36</v>
      </c>
      <c r="B46" s="14">
        <f>280.2-B47</f>
        <v>154.1</v>
      </c>
      <c r="C46" s="14">
        <f>280.2-C47</f>
        <v>154.1</v>
      </c>
    </row>
    <row r="47" spans="1:3" ht="75" x14ac:dyDescent="0.2">
      <c r="A47" s="13" t="s">
        <v>37</v>
      </c>
      <c r="B47" s="14">
        <v>126.1</v>
      </c>
      <c r="C47" s="14">
        <v>126.1</v>
      </c>
    </row>
    <row r="48" spans="1:3" ht="56.25" x14ac:dyDescent="0.2">
      <c r="A48" s="13" t="s">
        <v>47</v>
      </c>
      <c r="B48" s="14">
        <f>390.7-B49</f>
        <v>214.89999999999998</v>
      </c>
      <c r="C48" s="14">
        <v>0</v>
      </c>
    </row>
    <row r="49" spans="1:3" ht="56.25" x14ac:dyDescent="0.2">
      <c r="A49" s="13" t="s">
        <v>48</v>
      </c>
      <c r="B49" s="14">
        <v>175.8</v>
      </c>
      <c r="C49" s="14">
        <v>0</v>
      </c>
    </row>
    <row r="50" spans="1:3" ht="168.75" x14ac:dyDescent="0.2">
      <c r="A50" s="15" t="s">
        <v>38</v>
      </c>
      <c r="B50" s="14">
        <v>6365.2</v>
      </c>
      <c r="C50" s="14">
        <v>9462.7999999999993</v>
      </c>
    </row>
    <row r="51" spans="1:3" ht="168.75" x14ac:dyDescent="0.2">
      <c r="A51" s="13" t="s">
        <v>24</v>
      </c>
      <c r="B51" s="14">
        <v>51740.4</v>
      </c>
      <c r="C51" s="14">
        <v>60336.5</v>
      </c>
    </row>
    <row r="52" spans="1:3" ht="75" x14ac:dyDescent="0.2">
      <c r="A52" s="13" t="s">
        <v>39</v>
      </c>
      <c r="B52" s="14">
        <v>193604.8</v>
      </c>
      <c r="C52" s="14">
        <v>0</v>
      </c>
    </row>
    <row r="53" spans="1:3" ht="75" x14ac:dyDescent="0.2">
      <c r="A53" s="13" t="s">
        <v>49</v>
      </c>
      <c r="B53" s="14">
        <f>349830.3-B54</f>
        <v>192406.69999999998</v>
      </c>
      <c r="C53" s="14">
        <f>547348.9-C54</f>
        <v>301041.90000000002</v>
      </c>
    </row>
    <row r="54" spans="1:3" ht="75" x14ac:dyDescent="0.2">
      <c r="A54" s="13" t="s">
        <v>50</v>
      </c>
      <c r="B54" s="14">
        <v>157423.6</v>
      </c>
      <c r="C54" s="14">
        <v>246307</v>
      </c>
    </row>
    <row r="55" spans="1:3" ht="112.5" x14ac:dyDescent="0.2">
      <c r="A55" s="13" t="s">
        <v>40</v>
      </c>
      <c r="B55" s="14">
        <f>3830.7-B56</f>
        <v>3567</v>
      </c>
      <c r="C55" s="14">
        <f>3816.9-C56</f>
        <v>3567</v>
      </c>
    </row>
    <row r="56" spans="1:3" ht="112.5" x14ac:dyDescent="0.2">
      <c r="A56" s="13" t="s">
        <v>41</v>
      </c>
      <c r="B56" s="14">
        <v>263.7</v>
      </c>
      <c r="C56" s="14">
        <v>249.9</v>
      </c>
    </row>
    <row r="57" spans="1:3" ht="150" x14ac:dyDescent="0.2">
      <c r="A57" s="15" t="s">
        <v>16</v>
      </c>
      <c r="B57" s="14">
        <v>2044.8</v>
      </c>
      <c r="C57" s="14">
        <v>6979.3</v>
      </c>
    </row>
    <row r="58" spans="1:3" ht="75" x14ac:dyDescent="0.2">
      <c r="A58" s="15" t="s">
        <v>17</v>
      </c>
      <c r="B58" s="14">
        <f>13377.4-B59</f>
        <v>8160.2</v>
      </c>
      <c r="C58" s="14">
        <f>14863.8-C59</f>
        <v>9066.9</v>
      </c>
    </row>
    <row r="59" spans="1:3" ht="75" x14ac:dyDescent="0.2">
      <c r="A59" s="15" t="s">
        <v>42</v>
      </c>
      <c r="B59" s="14">
        <v>5217.2</v>
      </c>
      <c r="C59" s="14">
        <v>5796.9</v>
      </c>
    </row>
    <row r="60" spans="1:3" ht="93.75" x14ac:dyDescent="0.2">
      <c r="A60" s="17" t="s">
        <v>43</v>
      </c>
      <c r="B60" s="14">
        <v>163.1</v>
      </c>
      <c r="C60" s="14">
        <v>161.9</v>
      </c>
    </row>
    <row r="61" spans="1:3" ht="18.75" x14ac:dyDescent="0.2">
      <c r="A61" s="6" t="s">
        <v>19</v>
      </c>
      <c r="B61" s="18">
        <f t="shared" ref="B61:C61" si="2">B62+B63</f>
        <v>58679.8</v>
      </c>
      <c r="C61" s="18">
        <f t="shared" si="2"/>
        <v>51796.9</v>
      </c>
    </row>
    <row r="62" spans="1:3" ht="18.75" x14ac:dyDescent="0.2">
      <c r="A62" s="8" t="s">
        <v>2</v>
      </c>
      <c r="B62" s="18">
        <f t="shared" ref="B62:C62" si="3">B64+B65+B66</f>
        <v>9464.2000000000007</v>
      </c>
      <c r="C62" s="18">
        <f t="shared" si="3"/>
        <v>2581.2999999999997</v>
      </c>
    </row>
    <row r="63" spans="1:3" ht="18.75" x14ac:dyDescent="0.2">
      <c r="A63" s="8" t="s">
        <v>4</v>
      </c>
      <c r="B63" s="18">
        <f t="shared" ref="B63:C63" si="4">B67</f>
        <v>49215.6</v>
      </c>
      <c r="C63" s="18">
        <f t="shared" si="4"/>
        <v>49215.6</v>
      </c>
    </row>
    <row r="64" spans="1:3" ht="93.75" x14ac:dyDescent="0.2">
      <c r="A64" s="13" t="s">
        <v>18</v>
      </c>
      <c r="B64" s="14">
        <v>1941.5</v>
      </c>
      <c r="C64" s="14">
        <v>1113.5999999999999</v>
      </c>
    </row>
    <row r="65" spans="1:3" ht="75" x14ac:dyDescent="0.2">
      <c r="A65" s="13" t="s">
        <v>44</v>
      </c>
      <c r="B65" s="14">
        <v>7450</v>
      </c>
      <c r="C65" s="14">
        <v>1395</v>
      </c>
    </row>
    <row r="66" spans="1:3" ht="112.5" x14ac:dyDescent="0.2">
      <c r="A66" s="13" t="s">
        <v>45</v>
      </c>
      <c r="B66" s="14">
        <v>72.7</v>
      </c>
      <c r="C66" s="14">
        <v>72.7</v>
      </c>
    </row>
    <row r="67" spans="1:3" ht="131.25" x14ac:dyDescent="0.2">
      <c r="A67" s="13" t="s">
        <v>59</v>
      </c>
      <c r="B67" s="14">
        <v>49215.6</v>
      </c>
      <c r="C67" s="14">
        <v>49215.6</v>
      </c>
    </row>
    <row r="68" spans="1:3" ht="18.75" x14ac:dyDescent="0.2">
      <c r="A68" s="6" t="s">
        <v>46</v>
      </c>
      <c r="B68" s="12">
        <f>B69</f>
        <v>191212.1</v>
      </c>
      <c r="C68" s="12">
        <f>C69</f>
        <v>197923.4</v>
      </c>
    </row>
    <row r="69" spans="1:3" ht="112.5" x14ac:dyDescent="0.2">
      <c r="A69" s="19" t="s">
        <v>51</v>
      </c>
      <c r="B69" s="20">
        <v>191212.1</v>
      </c>
      <c r="C69" s="20">
        <v>197923.4</v>
      </c>
    </row>
    <row r="70" spans="1:3" ht="18.75" x14ac:dyDescent="0.2">
      <c r="A70" s="10" t="s">
        <v>6</v>
      </c>
      <c r="B70" s="18">
        <f>B13+B37+B61+B68</f>
        <v>2944259.3</v>
      </c>
      <c r="C70" s="18">
        <f>C13+C37+C61+C68</f>
        <v>2966542.3999999994</v>
      </c>
    </row>
  </sheetData>
  <mergeCells count="9">
    <mergeCell ref="A10:C10"/>
    <mergeCell ref="A4:C4"/>
    <mergeCell ref="A3:C3"/>
    <mergeCell ref="A2:C2"/>
    <mergeCell ref="A1:C1"/>
    <mergeCell ref="A9:C9"/>
    <mergeCell ref="A8:C8"/>
    <mergeCell ref="A7:C7"/>
    <mergeCell ref="B6:C6"/>
  </mergeCells>
  <phoneticPr fontId="5" type="noConversion"/>
  <printOptions horizontalCentered="1"/>
  <pageMargins left="0.39370078740157483" right="1.7716535433070868" top="0.78740157480314965" bottom="0.78740157480314965" header="0.51181102362204722" footer="0.39370078740157483"/>
  <pageSetup paperSize="9" scale="53" firstPageNumber="311" fitToHeight="0" orientation="portrait" useFirstPageNumber="1" r:id="rId1"/>
  <headerFooter alignWithMargins="0">
    <oddHeader xml:space="preserve">&amp;C
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 год</vt:lpstr>
      <vt:lpstr>'2023-2024 год'!Заголовки_для_печати</vt:lpstr>
      <vt:lpstr>'2023-2024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Дерина Марина Дмитриевна</dc:creator>
  <cp:lastModifiedBy>Киямова Юлия Валерьевна</cp:lastModifiedBy>
  <cp:lastPrinted>2022-12-16T07:43:31Z</cp:lastPrinted>
  <dcterms:created xsi:type="dcterms:W3CDTF">2014-10-24T05:04:51Z</dcterms:created>
  <dcterms:modified xsi:type="dcterms:W3CDTF">2022-12-16T07:43:34Z</dcterms:modified>
</cp:coreProperties>
</file>