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270" windowHeight="9420"/>
  </bookViews>
  <sheets>
    <sheet name="2022 год" sheetId="3" r:id="rId1"/>
  </sheets>
  <definedNames>
    <definedName name="_xlnm.Print_Titles" localSheetId="0">'2022 год'!$14:$14</definedName>
    <definedName name="_xlnm.Print_Area" localSheetId="0">'2022 год'!$A$1:$C$153</definedName>
  </definedNames>
  <calcPr calcId="145621"/>
</workbook>
</file>

<file path=xl/calcChain.xml><?xml version="1.0" encoding="utf-8"?>
<calcChain xmlns="http://schemas.openxmlformats.org/spreadsheetml/2006/main">
  <c r="C142" i="3" l="1"/>
  <c r="C88" i="3" l="1"/>
  <c r="C106" i="3"/>
  <c r="C77" i="3" l="1"/>
  <c r="C123" i="3" l="1"/>
  <c r="C152" i="3" l="1"/>
  <c r="C115" i="3" l="1"/>
  <c r="C69" i="3"/>
  <c r="C68" i="3" s="1"/>
  <c r="C65" i="3"/>
  <c r="C63" i="3"/>
  <c r="C57" i="3"/>
  <c r="C50" i="3"/>
  <c r="C44" i="3"/>
  <c r="C41" i="3"/>
  <c r="C39" i="3"/>
  <c r="C25" i="3"/>
  <c r="C24" i="3" s="1"/>
  <c r="C38" i="3" l="1"/>
  <c r="C151" i="3"/>
  <c r="C149" i="3"/>
  <c r="C135" i="3" l="1"/>
  <c r="C127" i="3"/>
  <c r="C113" i="3"/>
  <c r="C112" i="3" s="1"/>
  <c r="C110" i="3"/>
  <c r="C103" i="3"/>
  <c r="C101" i="3"/>
  <c r="C85" i="3"/>
  <c r="C83" i="3"/>
  <c r="C81" i="3"/>
  <c r="C75" i="3"/>
  <c r="C74" i="3" s="1"/>
  <c r="C55" i="3"/>
  <c r="C47" i="3"/>
  <c r="C48" i="3"/>
  <c r="C36" i="3"/>
  <c r="C34" i="3"/>
  <c r="C31" i="3"/>
  <c r="C18" i="3"/>
  <c r="C17" i="3" s="1"/>
  <c r="C87" i="3" l="1"/>
  <c r="C80" i="3"/>
  <c r="C122" i="3"/>
  <c r="C121" i="3" s="1"/>
  <c r="C30" i="3"/>
  <c r="C16" i="3" s="1"/>
  <c r="C54" i="3"/>
  <c r="C53" i="3" l="1"/>
  <c r="C15" i="3" s="1"/>
  <c r="C153" i="3" s="1"/>
</calcChain>
</file>

<file path=xl/sharedStrings.xml><?xml version="1.0" encoding="utf-8"?>
<sst xmlns="http://schemas.openxmlformats.org/spreadsheetml/2006/main" count="290" uniqueCount="289">
  <si>
    <t>Наименование показателя</t>
  </si>
  <si>
    <t>Код дохода по бюджетной классификации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</si>
  <si>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</si>
  <si>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</si>
  <si>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</si>
  <si>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</si>
  <si>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</si>
  <si>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</si>
  <si>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</si>
  <si>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</si>
  <si>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000 1 01 02020 01 0000 110</t>
  </si>
  <si>
    <t>000 1 01 02030 01 0000 110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</si>
  <si>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</si>
  <si>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</si>
  <si>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</si>
  <si>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</si>
  <si>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</si>
  <si>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</si>
  <si>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</si>
  <si>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</si>
  <si>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000 1 05 01021 01 0000 110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</si>
  <si>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</si>
  <si>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</si>
  <si>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</si>
  <si>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</si>
  <si>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</si>
  <si>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</si>
  <si>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000 1 06 01020 04 0000 110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</si>
  <si>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</si>
  <si>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</si>
  <si>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</si>
  <si>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</si>
  <si>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000 1 06 06042 04 0000 110</t>
  </si>
  <si>
    <t>ГОСУДАРСТВЕННАЯ ПОШЛИНА</t>
  </si>
  <si>
    <t>000 1 08 00000 00 0000 000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</si>
  <si>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</si>
  <si>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</si>
  <si>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</si>
  <si>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</si>
  <si>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</si>
  <si>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</si>
  <si>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</si>
  <si>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</si>
  <si>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</si>
  <si>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</si>
  <si>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</si>
  <si>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</si>
  <si>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</si>
  <si>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</si>
  <si>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</si>
  <si>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</si>
  <si>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</si>
  <si>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</si>
  <si>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ПЛАТЕЖИ ПРИ ПОЛЬЗОВАНИИ ПРИРОДНЫМИ РЕСУРСАМИ</t>
  </si>
  <si>
    <t>000 1 12 00000 00 0000 000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</si>
  <si>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</si>
  <si>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</si>
  <si>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</si>
  <si>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</si>
  <si>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000 1 13 00000 00 0000 000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</si>
  <si>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</si>
  <si>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</si>
  <si>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</si>
  <si>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</si>
  <si>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квартир, находящихся в собственности городских округов</t>
  </si>
  <si>
    <t>000 1 14 01040 04 0000 410</t>
  </si>
  <si>
    <t>000 1 14 02043 04 0000 410</t>
  </si>
  <si>
    <t>000 1 14 06012 04 0000 430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</si>
  <si>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</si>
  <si>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</si>
  <si>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</si>
  <si>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</si>
  <si>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</si>
  <si>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</si>
  <si>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</si>
  <si>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</si>
  <si>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</si>
  <si>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</si>
  <si>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</si>
  <si>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</si>
  <si>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</si>
  <si>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</si>
  <si>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округов</t>
  </si>
  <si>
    <t xml:space="preserve">ДОХОДЫ БЮДЖЕТА - ВСЕГО </t>
  </si>
  <si>
    <t>тыс.руб.</t>
  </si>
  <si>
    <t>Сумма на год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</si>
  <si>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</si>
  <si>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</si>
  <si>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000 1 12 01041 01 0000 120</t>
  </si>
  <si>
    <t>000 2 02 20000 00 0000 150</t>
  </si>
  <si>
    <t>000 2 02 25497 04 0000 150</t>
  </si>
  <si>
    <t>000 2 02 25555 04 0000 150</t>
  </si>
  <si>
    <t>000 2 02 29999 04 0000 150</t>
  </si>
  <si>
    <t>000 2 02 30000 00 0000 150</t>
  </si>
  <si>
    <t>000 2 02 30024 04 0000 150</t>
  </si>
  <si>
    <t>000 2 02 30029 04 0000 150</t>
  </si>
  <si>
    <t>000 2 02 35082 04 0000 150</t>
  </si>
  <si>
    <t>000 2 02 35120 04 0000 150</t>
  </si>
  <si>
    <t>000 2 02 35930 04 0000 150</t>
  </si>
  <si>
    <t>000 2 02 40000 00 0000 150</t>
  </si>
  <si>
    <t>000 2 02 49999 04 0000 150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</si>
  <si>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</si>
  <si>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Субсидии бюджетам городских округов на реализацию мероприятий по обеспечению жильем молодых семей</t>
  </si>
  <si>
    <t xml:space="preserve">Плата за размещение отходов производства </t>
  </si>
  <si>
    <t>ДОХОДЫ ОТ ОКАЗАНИЯ ПЛАТНЫХ УСЛУГ И КОМПЕНСАЦИИ ЗАТРАТ ГОСУДАРСТВА</t>
  </si>
  <si>
    <t>Субсидии бюджетам городских округов на реализацию программ формирования современной городской среды</t>
  </si>
  <si>
    <t>000 1 03 02231 01 0000 110</t>
  </si>
  <si>
    <t>000 1 03 02241 01 0000 110</t>
  </si>
  <si>
    <t>000 1 03 02251 01 0000 110</t>
  </si>
  <si>
    <t>Дотации бюджетам бюджетной системы Российской Федерации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</si>
  <si>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</si>
  <si>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000 2 02 10000 00 0000 150</t>
  </si>
  <si>
    <t>000 1 11 09044 04 0000 120</t>
  </si>
  <si>
    <t>Плата за размещение твёрдых коммунальных отходов</t>
  </si>
  <si>
    <t>000 1 12 01042 01 0000 120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</si>
  <si>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</si>
  <si>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</si>
  <si>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</si>
  <si>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</si>
  <si>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000 1 06 04012 02 0000 110</t>
  </si>
  <si>
    <t>000 1 11 05324 04 0000 120</t>
  </si>
  <si>
    <t>000 2 02 15001 04 0000 150</t>
  </si>
  <si>
    <t>000 1 16 11064 01 0000 140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</si>
  <si>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</si>
  <si>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</si>
  <si>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</si>
  <si>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</si>
  <si>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</si>
  <si>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</si>
  <si>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Транспортный налог с физических лиц</t>
  </si>
  <si>
    <t>000 1 08 03000 01 0000 110</t>
  </si>
  <si>
    <t>Государственная пошлина по делам, рассматриваемым в судах общей юрисдикции, мировыми судьями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</si>
  <si>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</si>
  <si>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000 1 12 01000 01 0000 120</t>
  </si>
  <si>
    <t>Плата за негативное воздействие на окружающую среду</t>
  </si>
  <si>
    <t>Доходы от оказания платных услуг (работ)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</si>
  <si>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</si>
  <si>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</si>
  <si>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</si>
  <si>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000 2 02 35135 04 0000 150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</si>
  <si>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</si>
  <si>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к решению Думы</t>
  </si>
  <si>
    <t>города Когалыма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</si>
  <si>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</si>
  <si>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</si>
  <si>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</si>
  <si>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000 1 13 01000 00 0000 130</t>
  </si>
  <si>
    <t>000 1 14 01000 00 0000 410</t>
  </si>
  <si>
    <t>000 1 14 06000 00 0000 430</t>
  </si>
  <si>
    <t>000 1 17 05000 00 0000 180</t>
  </si>
  <si>
    <t>000 1 16 01200 01 0000 140</t>
  </si>
  <si>
    <t>000 1 16 01190 01 0000 140</t>
  </si>
  <si>
    <t>000 1 16 01180 01 0000 140</t>
  </si>
  <si>
    <t>000 1 16 01150 01 0000 140</t>
  </si>
  <si>
    <t>000 1 16 01140 01 0000 140</t>
  </si>
  <si>
    <t>000 1 16 01090 01 0000 140</t>
  </si>
  <si>
    <t>000 1 16 01070 01 0000 140</t>
  </si>
  <si>
    <t>000 1 16 01060 01 0000 140</t>
  </si>
  <si>
    <t>000 1 16 01050 01 0000 140</t>
  </si>
  <si>
    <t>000 1 16 01000 01 0000 140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</si>
  <si>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</si>
  <si>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</si>
  <si>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</si>
  <si>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</si>
  <si>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</si>
  <si>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</si>
  <si>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</si>
  <si>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</si>
  <si>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</si>
  <si>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</si>
  <si>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</si>
  <si>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</si>
  <si>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</si>
  <si>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</si>
  <si>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</si>
  <si>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</si>
  <si>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</si>
  <si>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</si>
  <si>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</si>
  <si>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</si>
  <si>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</si>
  <si>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</si>
  <si>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</si>
  <si>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Платежи, уплачиваемые в целях возмещения вреда</t>
  </si>
  <si>
    <t>Прочие неналоговые доходы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</si>
  <si>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</si>
  <si>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</si>
  <si>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</si>
  <si>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</si>
  <si>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</si>
  <si>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000 1 16 11000 01 0000 140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</si>
  <si>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</si>
  <si>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</si>
  <si>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</si>
  <si>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</si>
  <si>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</si>
  <si>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000 1 16 02010 02 0000 140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</si>
  <si>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</si>
  <si>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</si>
  <si>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</si>
  <si>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</si>
  <si>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000 2 02 45303 04 0000 150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</si>
  <si>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</si>
  <si>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</si>
  <si>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</si>
  <si>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</si>
  <si>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000 1 16 01170 01 0000 140</t>
  </si>
  <si>
    <t>Платежи в целях возмещения причиненного ущерба (убытков)</t>
  </si>
  <si>
    <t>000 1 16 10000 00 0000 140</t>
  </si>
  <si>
    <t>000 1 11 09080 04 0000 120</t>
  </si>
  <si>
    <t>000 1 11 01040 04 0000 120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</si>
  <si>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</si>
  <si>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</si>
  <si>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000 2 02 15002 04 0000 150</t>
  </si>
  <si>
    <t>000 2 02 25519 04 0000 150</t>
  </si>
  <si>
    <t>Субсидии бюджетам городских округов на поддержку отрасли культуры</t>
  </si>
  <si>
    <t>Приложение 1</t>
  </si>
  <si>
    <t>от 15.12.2021  №43-ГД</t>
  </si>
  <si>
    <t xml:space="preserve">Доходы бюджета города Когалыма по видам доходов классификации доходов бюджетов 
 на 2022 год </t>
  </si>
  <si>
    <t>Налог на доходы физических лиц</t>
  </si>
  <si>
    <t>000 1 01 02000 01 0000 110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</si>
  <si>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</si>
  <si>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</si>
  <si>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</si>
  <si>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</si>
  <si>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</si>
  <si>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</si>
  <si>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</si>
  <si>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</si>
  <si>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</si>
  <si>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</si>
  <si>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</si>
  <si>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</si>
  <si>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</si>
  <si>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</si>
  <si>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</si>
  <si>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</si>
  <si>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</si>
  <si>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</si>
  <si>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</si>
  <si>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</si>
  <si>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</si>
  <si>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</si>
  <si>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000 1 16 07000 00 0000 140</t>
  </si>
  <si>
    <t>000 1 17 15000 00 0000 150</t>
  </si>
  <si>
    <t>000 1 03 02200 01 0000 110</t>
  </si>
  <si>
    <t>Доходы от уплаты акцизов на этиловый спирт из пищевого сырья (дистилляты винный, виноградный, плодовый, коньячный, кальвадосный, висковый), производимый на территории Российской Федерации, направляемые в уполномоченный территориальный орган Федерального казначейства для распределения между бюджетами субъектов Российской Федерации (по нормативам, установленным федеральным законом о федеральном бюджете)</t>
  </si>
  <si>
    <t>000 1 14 02000 00 0000 000</t>
  </si>
  <si>
    <t>000 1 17 15020 04 2751 150</t>
  </si>
  <si>
    <t>000 1 17 15020 04 2752 150</t>
  </si>
  <si>
    <t>000 1 17 15020 04 2753 150</t>
  </si>
  <si>
    <t>000 1 17 15020 04 2754 150</t>
  </si>
  <si>
    <t>000 1 17 15020 04 2755 150</t>
  </si>
  <si>
    <t>Инициативные платежи, зачисляемые в бюджеты городских округов (Инициативный проект «Строительство скейт-парка в городе Когалыме»)</t>
  </si>
  <si>
    <t>Инициативные платежи, зачисляемые в бюджеты городских округов (Инициативный проект «Первые шаги в робототехнике»)</t>
  </si>
  <si>
    <t>Инициативные платежи, зачисляемые в бюджеты городских округов (Инициативный проект «Развитие и популяризация шахмат в г. Когалым»)</t>
  </si>
  <si>
    <t>Инициативные платежи, зачисляемые в бюджеты городских округов (Инициативный проект «Югорский двор»)</t>
  </si>
  <si>
    <t>Инициативные платежи, зачисляемые в бюджеты городских округов (Инициативный проект «Детский технопарк «РобоМир»)</t>
  </si>
  <si>
    <t>Инициативные платежи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</si>
  <si>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</si>
  <si>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</si>
  <si>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</si>
  <si>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</si>
  <si>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000 2 07 04010 04 0000 150</t>
  </si>
  <si>
    <t>000 2 02 19999 04 0000 150</t>
  </si>
  <si>
    <t>Прочие дотации бюджетам городских округов</t>
  </si>
  <si>
    <t>000 1 13 02064 04 0000 130</t>
  </si>
  <si>
    <t>000 1 13 02994 04 0000 130</t>
  </si>
  <si>
    <t>Прочие доходы от компенсации затрат бюджетов городских округов</t>
  </si>
  <si>
    <t>Доходы, поступающие в порядке возмещения расходов, понесённых в связи с эксплуатацией имущества городских округов</t>
  </si>
  <si>
    <t>000 1 13 02000 00 0000 130</t>
  </si>
  <si>
    <t>Доходы от компенсации затрат государства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</si>
  <si>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</si>
  <si>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</si>
  <si>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</si>
  <si>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</si>
  <si>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</si>
  <si>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</si>
  <si>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</si>
  <si>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</si>
  <si>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</si>
  <si>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</si>
  <si>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</si>
  <si>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</si>
  <si>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                                  от 14.12.2022 №177-ГД               </t>
  </si>
  <si>
    <t xml:space="preserve">                                   города Когалыма</t>
  </si>
  <si>
    <t xml:space="preserve">                                   к решению Думы</t>
  </si>
  <si>
    <t xml:space="preserve"> </t>
  </si>
  <si>
    <t xml:space="preserve">             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</si>
</sst>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\ _₽_-;\-* #,##0.0\ _₽_-;_-* &quot;-&quot;?\ _₽_-;_-@_-"/>
    <numFmt numFmtId="166" formatCode="#,##0.0"/>
    <numFmt numFmtId="167" formatCode="#,##0.0_ ;\-#,##0.0\ "/>
  </numFmts>
  <fonts count="10" x14ac:knownFonts="1"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justify" vertical="center" wrapText="1"/>
    </xf>
    <xf numFmtId="0" fontId="5" fillId="0" borderId="0" xfId="0" applyFont="1" applyFill="1" applyBorder="1"/>
    <xf numFmtId="0" fontId="4" fillId="0" borderId="1" xfId="0" applyFont="1" applyFill="1" applyBorder="1" applyAlignment="1">
      <alignment horizontal="justify" vertical="center" wrapText="1"/>
    </xf>
    <xf numFmtId="165" fontId="4" fillId="0" borderId="0" xfId="0" applyNumberFormat="1" applyFont="1" applyFill="1" applyBorder="1"/>
    <xf numFmtId="2" fontId="4" fillId="0" borderId="0" xfId="0" applyNumberFormat="1" applyFont="1" applyFill="1" applyBorder="1"/>
    <xf numFmtId="2" fontId="4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/>
    <xf numFmtId="164" fontId="4" fillId="0" borderId="0" xfId="3" applyNumberFormat="1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1" xfId="1" applyNumberFormat="1" applyFont="1" applyFill="1" applyBorder="1" applyAlignment="1">
      <alignment horizontal="justify" vertical="center" wrapText="1"/>
    </xf>
    <xf numFmtId="2" fontId="4" fillId="2" borderId="0" xfId="0" applyNumberFormat="1" applyFont="1" applyFill="1" applyBorder="1"/>
    <xf numFmtId="0" fontId="4" fillId="2" borderId="0" xfId="0" applyFont="1" applyFill="1" applyBorder="1"/>
    <xf numFmtId="0" fontId="5" fillId="0" borderId="1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1" xfId="1" applyNumberFormat="1" applyFont="1" applyFill="1" applyBorder="1" applyAlignment="1">
      <alignment horizontal="justify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4" fillId="0" borderId="1" xfId="4" applyNumberFormat="1" applyFont="1" applyFill="1" applyBorder="1" applyAlignment="1" applyProtection="1">
      <alignment horizontal="justify" vertical="center" wrapText="1" shrinkToFit="1"/>
      <protection hidden="1"/>
    </xf>
    <xf numFmtId="0" fontId="4" fillId="0" borderId="0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166" fontId="4" fillId="2" borderId="1" xfId="3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2" applyNumberFormat="1" applyFont="1" applyFill="1" applyAlignment="1" applyProtection="1">
      <alignment horizontal="right" vertical="center"/>
      <protection hidden="1"/>
    </xf>
    <xf numFmtId="0" fontId="4" fillId="2" borderId="0" xfId="0" applyFont="1" applyFill="1" applyBorder="1" applyAlignment="1">
      <alignment horizontal="right"/>
    </xf>
    <xf numFmtId="0" fontId="5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166" fontId="5" fillId="2" borderId="1" xfId="3" applyNumberFormat="1" applyFont="1" applyFill="1" applyBorder="1" applyAlignment="1">
      <alignment horizontal="right" vertical="center" wrapText="1"/>
    </xf>
    <xf numFmtId="164" fontId="4" fillId="2" borderId="1" xfId="3" applyNumberFormat="1" applyFont="1" applyFill="1" applyBorder="1" applyAlignment="1">
      <alignment horizontal="right" vertical="center" wrapText="1"/>
    </xf>
    <xf numFmtId="167" fontId="4" fillId="2" borderId="1" xfId="3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4" fillId="0" borderId="3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166" fontId="4" fillId="0" borderId="1" xfId="3" applyNumberFormat="1" applyFont="1" applyFill="1" applyBorder="1" applyAlignment="1">
      <alignment horizontal="right" vertical="center" wrapText="1"/>
    </xf>
    <xf numFmtId="166" fontId="6" fillId="0" borderId="1" xfId="3" applyNumberFormat="1" applyFont="1" applyFill="1" applyBorder="1" applyAlignment="1">
      <alignment horizontal="right" vertical="center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2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2" borderId="0" xfId="2" applyNumberFormat="1" applyFont="1" applyFill="1" applyAlignment="1" applyProtection="1">
      <alignment horizontal="center" vertical="center"/>
      <protection hidden="1"/>
    </xf>
  </cellXfs>
  <cellStyles count="5">
    <cellStyle name="Normal" xfId="1"/>
    <cellStyle name="Обычный" xfId="0" builtinId="0"/>
    <cellStyle name="Обычный 2" xfId="2"/>
    <cellStyle name="Обычный 2 5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3"/>
  <sheetViews>
    <sheetView showGridLines="0" tabSelected="1" zoomScale="93" zoomScaleNormal="93" zoomScaleSheetLayoutView="75" workbookViewId="0">
      <selection activeCell="B6" sqref="B6"/>
    </sheetView>
  </sheetViews>
  <sheetFormatPr defaultColWidth="8.85546875" defaultRowHeight="16.5" x14ac:dyDescent="0.25"/>
  <cols>
    <col min="1" max="1" width="54" style="26" customWidth="1"/>
    <col min="2" max="2" width="31.5703125" style="1" customWidth="1"/>
    <col min="3" max="3" width="23.42578125" style="43" customWidth="1"/>
    <col min="4" max="4" width="15.42578125" style="9" customWidth="1"/>
    <col min="5" max="5" width="14.42578125" style="2" customWidth="1"/>
    <col min="6" max="16384" width="8.85546875" style="2"/>
  </cols>
  <sheetData>
    <row r="1" spans="1:4" ht="19.5" customHeight="1" x14ac:dyDescent="0.25">
      <c r="B1" s="54" t="s">
        <v>288</v>
      </c>
      <c r="C1" s="54"/>
    </row>
    <row r="2" spans="1:4" ht="14.45" customHeight="1" x14ac:dyDescent="0.25">
      <c r="B2" s="54" t="s">
        <v>286</v>
      </c>
      <c r="C2" s="54"/>
    </row>
    <row r="3" spans="1:4" ht="19.5" customHeight="1" x14ac:dyDescent="0.25">
      <c r="B3" s="54" t="s">
        <v>285</v>
      </c>
      <c r="C3" s="54"/>
    </row>
    <row r="4" spans="1:4" ht="16.7" customHeight="1" x14ac:dyDescent="0.25">
      <c r="B4" s="54" t="s">
        <v>284</v>
      </c>
      <c r="C4" s="54"/>
      <c r="D4" s="54"/>
    </row>
    <row r="5" spans="1:4" ht="19.5" customHeight="1" x14ac:dyDescent="0.25">
      <c r="B5" s="19"/>
      <c r="C5" s="34"/>
    </row>
    <row r="6" spans="1:4" ht="19.5" customHeight="1" x14ac:dyDescent="0.25">
      <c r="B6" s="19"/>
      <c r="C6" s="35" t="s">
        <v>216</v>
      </c>
    </row>
    <row r="7" spans="1:4" ht="16.7" customHeight="1" x14ac:dyDescent="0.25">
      <c r="B7" s="19" t="s">
        <v>287</v>
      </c>
      <c r="C7" s="35" t="s">
        <v>141</v>
      </c>
    </row>
    <row r="8" spans="1:4" ht="19.5" customHeight="1" x14ac:dyDescent="0.25">
      <c r="B8" s="19"/>
      <c r="C8" s="35" t="s">
        <v>142</v>
      </c>
    </row>
    <row r="9" spans="1:4" ht="19.5" customHeight="1" x14ac:dyDescent="0.25">
      <c r="B9" s="19"/>
      <c r="C9" s="35" t="s">
        <v>217</v>
      </c>
    </row>
    <row r="10" spans="1:4" x14ac:dyDescent="0.25">
      <c r="C10" s="42"/>
    </row>
    <row r="11" spans="1:4" ht="32.25" customHeight="1" x14ac:dyDescent="0.25">
      <c r="A11" s="49" t="s">
        <v>218</v>
      </c>
      <c r="B11" s="49"/>
      <c r="C11" s="49"/>
    </row>
    <row r="12" spans="1:4" ht="30" customHeight="1" x14ac:dyDescent="0.25">
      <c r="C12" s="36" t="s">
        <v>84</v>
      </c>
    </row>
    <row r="13" spans="1:4" ht="33" x14ac:dyDescent="0.25">
      <c r="A13" s="18" t="s">
        <v>0</v>
      </c>
      <c r="B13" s="18" t="s">
        <v>1</v>
      </c>
      <c r="C13" s="37" t="s">
        <v>85</v>
      </c>
    </row>
    <row r="14" spans="1:4" s="1" customFormat="1" x14ac:dyDescent="0.25">
      <c r="A14" s="3" t="s">
        <v>2</v>
      </c>
      <c r="B14" s="3">
        <v>2</v>
      </c>
      <c r="C14" s="38">
        <v>3</v>
      </c>
      <c r="D14" s="10"/>
    </row>
    <row r="15" spans="1:4" s="4" customFormat="1" x14ac:dyDescent="0.25">
      <c r="A15" s="20" t="s">
        <v>3</v>
      </c>
      <c r="B15" s="21" t="s">
        <v>4</v>
      </c>
      <c r="C15" s="39">
        <f>C16+C53</f>
        <v>2372696.5000000005</v>
      </c>
      <c r="D15" s="11"/>
    </row>
    <row r="16" spans="1:4" s="4" customFormat="1" x14ac:dyDescent="0.25">
      <c r="A16" s="50" t="s">
        <v>5</v>
      </c>
      <c r="B16" s="51"/>
      <c r="C16" s="39">
        <f>C17+C24+C30+C38+C47</f>
        <v>2036963.5000000005</v>
      </c>
      <c r="D16" s="11"/>
    </row>
    <row r="17" spans="1:4" s="4" customFormat="1" x14ac:dyDescent="0.25">
      <c r="A17" s="7" t="s">
        <v>6</v>
      </c>
      <c r="B17" s="22" t="s">
        <v>7</v>
      </c>
      <c r="C17" s="31">
        <f>C18</f>
        <v>1723380.7000000002</v>
      </c>
      <c r="D17" s="11"/>
    </row>
    <row r="18" spans="1:4" x14ac:dyDescent="0.25">
      <c r="A18" s="7" t="s">
        <v>219</v>
      </c>
      <c r="B18" s="23" t="s">
        <v>220</v>
      </c>
      <c r="C18" s="31">
        <f>C19+C20+C21+C22+C23</f>
        <v>1723380.7000000002</v>
      </c>
    </row>
    <row r="19" spans="1:4" ht="108.75" customHeight="1" x14ac:dyDescent="0.25">
      <c r="A19" s="5" t="s">
        <v>8</v>
      </c>
      <c r="B19" s="23" t="s">
        <v>9</v>
      </c>
      <c r="C19" s="31">
        <v>1520021.8</v>
      </c>
    </row>
    <row r="20" spans="1:4" ht="155.25" customHeight="1" x14ac:dyDescent="0.25">
      <c r="A20" s="5" t="s">
        <v>87</v>
      </c>
      <c r="B20" s="23" t="s">
        <v>10</v>
      </c>
      <c r="C20" s="31">
        <v>1723.4</v>
      </c>
    </row>
    <row r="21" spans="1:4" ht="78.2" customHeight="1" x14ac:dyDescent="0.25">
      <c r="A21" s="5" t="s">
        <v>160</v>
      </c>
      <c r="B21" s="23" t="s">
        <v>11</v>
      </c>
      <c r="C21" s="31">
        <v>24127.3</v>
      </c>
    </row>
    <row r="22" spans="1:4" ht="131.85" customHeight="1" x14ac:dyDescent="0.25">
      <c r="A22" s="5" t="s">
        <v>161</v>
      </c>
      <c r="B22" s="23" t="s">
        <v>12</v>
      </c>
      <c r="C22" s="31">
        <v>5170.1000000000004</v>
      </c>
    </row>
    <row r="23" spans="1:4" ht="155.65" customHeight="1" x14ac:dyDescent="0.25">
      <c r="A23" s="5" t="s">
        <v>221</v>
      </c>
      <c r="B23" s="23" t="s">
        <v>222</v>
      </c>
      <c r="C23" s="31">
        <v>172338.1</v>
      </c>
    </row>
    <row r="24" spans="1:4" ht="69.2" customHeight="1" x14ac:dyDescent="0.25">
      <c r="A24" s="7" t="s">
        <v>13</v>
      </c>
      <c r="B24" s="22" t="s">
        <v>14</v>
      </c>
      <c r="C24" s="31">
        <f>C25</f>
        <v>16218.6</v>
      </c>
    </row>
    <row r="25" spans="1:4" ht="187.5" customHeight="1" x14ac:dyDescent="0.25">
      <c r="A25" s="7" t="s">
        <v>246</v>
      </c>
      <c r="B25" s="23" t="s">
        <v>245</v>
      </c>
      <c r="C25" s="31">
        <f>C26+C27+C28+C29</f>
        <v>16218.6</v>
      </c>
    </row>
    <row r="26" spans="1:4" ht="174.75" customHeight="1" x14ac:dyDescent="0.25">
      <c r="A26" s="5" t="s">
        <v>223</v>
      </c>
      <c r="B26" s="23" t="s">
        <v>106</v>
      </c>
      <c r="C26" s="31">
        <v>7456</v>
      </c>
    </row>
    <row r="27" spans="1:4" ht="205.5" customHeight="1" x14ac:dyDescent="0.25">
      <c r="A27" s="5" t="s">
        <v>224</v>
      </c>
      <c r="B27" s="23" t="s">
        <v>107</v>
      </c>
      <c r="C27" s="31">
        <v>42.1</v>
      </c>
    </row>
    <row r="28" spans="1:4" ht="179.45" customHeight="1" x14ac:dyDescent="0.25">
      <c r="A28" s="5" t="s">
        <v>195</v>
      </c>
      <c r="B28" s="23" t="s">
        <v>108</v>
      </c>
      <c r="C28" s="31">
        <v>9782.6</v>
      </c>
    </row>
    <row r="29" spans="1:4" ht="185.65" customHeight="1" x14ac:dyDescent="0.25">
      <c r="A29" s="25" t="s">
        <v>194</v>
      </c>
      <c r="B29" s="23" t="s">
        <v>193</v>
      </c>
      <c r="C29" s="31">
        <v>-1062.0999999999999</v>
      </c>
    </row>
    <row r="30" spans="1:4" x14ac:dyDescent="0.25">
      <c r="A30" s="7" t="s">
        <v>15</v>
      </c>
      <c r="B30" s="22" t="s">
        <v>16</v>
      </c>
      <c r="C30" s="31">
        <f>C31+C34+C36</f>
        <v>165775.5</v>
      </c>
    </row>
    <row r="31" spans="1:4" ht="44.45" customHeight="1" x14ac:dyDescent="0.25">
      <c r="A31" s="7" t="s">
        <v>17</v>
      </c>
      <c r="B31" s="22" t="s">
        <v>18</v>
      </c>
      <c r="C31" s="31">
        <f>C32+C33</f>
        <v>152065.5</v>
      </c>
    </row>
    <row r="32" spans="1:4" ht="49.5" x14ac:dyDescent="0.25">
      <c r="A32" s="5" t="s">
        <v>162</v>
      </c>
      <c r="B32" s="23" t="s">
        <v>19</v>
      </c>
      <c r="C32" s="31">
        <v>98979.4</v>
      </c>
    </row>
    <row r="33" spans="1:3" ht="82.5" x14ac:dyDescent="0.25">
      <c r="A33" s="5" t="s">
        <v>101</v>
      </c>
      <c r="B33" s="23" t="s">
        <v>20</v>
      </c>
      <c r="C33" s="31">
        <v>53086.1</v>
      </c>
    </row>
    <row r="34" spans="1:3" x14ac:dyDescent="0.25">
      <c r="A34" s="5" t="s">
        <v>21</v>
      </c>
      <c r="B34" s="23" t="s">
        <v>125</v>
      </c>
      <c r="C34" s="31">
        <f>C35</f>
        <v>44</v>
      </c>
    </row>
    <row r="35" spans="1:3" x14ac:dyDescent="0.25">
      <c r="A35" s="5" t="s">
        <v>21</v>
      </c>
      <c r="B35" s="23" t="s">
        <v>22</v>
      </c>
      <c r="C35" s="31">
        <v>44</v>
      </c>
    </row>
    <row r="36" spans="1:3" ht="33" x14ac:dyDescent="0.25">
      <c r="A36" s="5" t="s">
        <v>126</v>
      </c>
      <c r="B36" s="23" t="s">
        <v>127</v>
      </c>
      <c r="C36" s="31">
        <f>C37</f>
        <v>13666</v>
      </c>
    </row>
    <row r="37" spans="1:3" ht="49.5" x14ac:dyDescent="0.25">
      <c r="A37" s="5" t="s">
        <v>23</v>
      </c>
      <c r="B37" s="23" t="s">
        <v>24</v>
      </c>
      <c r="C37" s="31">
        <v>13666</v>
      </c>
    </row>
    <row r="38" spans="1:3" x14ac:dyDescent="0.25">
      <c r="A38" s="7" t="s">
        <v>25</v>
      </c>
      <c r="B38" s="22" t="s">
        <v>26</v>
      </c>
      <c r="C38" s="31">
        <f>C40+C44+C41</f>
        <v>116709.6</v>
      </c>
    </row>
    <row r="39" spans="1:3" x14ac:dyDescent="0.25">
      <c r="A39" s="5" t="s">
        <v>128</v>
      </c>
      <c r="B39" s="23" t="s">
        <v>163</v>
      </c>
      <c r="C39" s="31">
        <f>C40</f>
        <v>30848.6</v>
      </c>
    </row>
    <row r="40" spans="1:3" ht="66" x14ac:dyDescent="0.25">
      <c r="A40" s="5" t="s">
        <v>164</v>
      </c>
      <c r="B40" s="23" t="s">
        <v>27</v>
      </c>
      <c r="C40" s="31">
        <v>30848.6</v>
      </c>
    </row>
    <row r="41" spans="1:3" x14ac:dyDescent="0.25">
      <c r="A41" s="5" t="s">
        <v>115</v>
      </c>
      <c r="B41" s="23" t="s">
        <v>116</v>
      </c>
      <c r="C41" s="31">
        <f>C42+C43</f>
        <v>35411</v>
      </c>
    </row>
    <row r="42" spans="1:3" x14ac:dyDescent="0.25">
      <c r="A42" s="5" t="s">
        <v>117</v>
      </c>
      <c r="B42" s="23" t="s">
        <v>118</v>
      </c>
      <c r="C42" s="31">
        <v>19338</v>
      </c>
    </row>
    <row r="43" spans="1:3" x14ac:dyDescent="0.25">
      <c r="A43" s="5" t="s">
        <v>129</v>
      </c>
      <c r="B43" s="23" t="s">
        <v>119</v>
      </c>
      <c r="C43" s="31">
        <v>16073</v>
      </c>
    </row>
    <row r="44" spans="1:3" x14ac:dyDescent="0.25">
      <c r="A44" s="7" t="s">
        <v>28</v>
      </c>
      <c r="B44" s="22" t="s">
        <v>29</v>
      </c>
      <c r="C44" s="31">
        <f>C45+C46</f>
        <v>50450</v>
      </c>
    </row>
    <row r="45" spans="1:3" ht="49.5" x14ac:dyDescent="0.25">
      <c r="A45" s="5" t="s">
        <v>30</v>
      </c>
      <c r="B45" s="23" t="s">
        <v>31</v>
      </c>
      <c r="C45" s="31">
        <v>42407</v>
      </c>
    </row>
    <row r="46" spans="1:3" ht="49.5" x14ac:dyDescent="0.25">
      <c r="A46" s="5" t="s">
        <v>165</v>
      </c>
      <c r="B46" s="23" t="s">
        <v>32</v>
      </c>
      <c r="C46" s="31">
        <v>8043</v>
      </c>
    </row>
    <row r="47" spans="1:3" x14ac:dyDescent="0.25">
      <c r="A47" s="7" t="s">
        <v>33</v>
      </c>
      <c r="B47" s="22" t="s">
        <v>34</v>
      </c>
      <c r="C47" s="31">
        <f>C49+C50</f>
        <v>14879.1</v>
      </c>
    </row>
    <row r="48" spans="1:3" ht="49.5" x14ac:dyDescent="0.25">
      <c r="A48" s="7" t="s">
        <v>131</v>
      </c>
      <c r="B48" s="23" t="s">
        <v>130</v>
      </c>
      <c r="C48" s="31">
        <f>C49</f>
        <v>8208</v>
      </c>
    </row>
    <row r="49" spans="1:4" ht="66" x14ac:dyDescent="0.25">
      <c r="A49" s="5" t="s">
        <v>86</v>
      </c>
      <c r="B49" s="23" t="s">
        <v>35</v>
      </c>
      <c r="C49" s="31">
        <v>8208</v>
      </c>
    </row>
    <row r="50" spans="1:4" ht="58.7" customHeight="1" x14ac:dyDescent="0.25">
      <c r="A50" s="7" t="s">
        <v>36</v>
      </c>
      <c r="B50" s="22" t="s">
        <v>37</v>
      </c>
      <c r="C50" s="31">
        <f>C51+C52</f>
        <v>6671.1</v>
      </c>
    </row>
    <row r="51" spans="1:4" ht="48.75" customHeight="1" x14ac:dyDescent="0.25">
      <c r="A51" s="5" t="s">
        <v>38</v>
      </c>
      <c r="B51" s="23" t="s">
        <v>39</v>
      </c>
      <c r="C51" s="31">
        <v>15</v>
      </c>
    </row>
    <row r="52" spans="1:4" ht="126.75" customHeight="1" x14ac:dyDescent="0.25">
      <c r="A52" s="5" t="s">
        <v>166</v>
      </c>
      <c r="B52" s="23" t="s">
        <v>40</v>
      </c>
      <c r="C52" s="31">
        <v>6656.1</v>
      </c>
    </row>
    <row r="53" spans="1:4" s="6" customFormat="1" x14ac:dyDescent="0.25">
      <c r="A53" s="50" t="s">
        <v>41</v>
      </c>
      <c r="B53" s="51"/>
      <c r="C53" s="39">
        <f>C54+C68+C74+C80+C87+C112</f>
        <v>335733.00000000006</v>
      </c>
      <c r="D53" s="12"/>
    </row>
    <row r="54" spans="1:4" s="6" customFormat="1" ht="66" x14ac:dyDescent="0.25">
      <c r="A54" s="7" t="s">
        <v>42</v>
      </c>
      <c r="B54" s="22" t="s">
        <v>43</v>
      </c>
      <c r="C54" s="31">
        <f>C57+C65+C55+C63</f>
        <v>183901.00000000003</v>
      </c>
      <c r="D54" s="12"/>
    </row>
    <row r="55" spans="1:4" s="6" customFormat="1" ht="117.4" customHeight="1" x14ac:dyDescent="0.25">
      <c r="A55" s="7" t="s">
        <v>225</v>
      </c>
      <c r="B55" s="22" t="s">
        <v>226</v>
      </c>
      <c r="C55" s="31">
        <f>C56</f>
        <v>975.9</v>
      </c>
      <c r="D55" s="12"/>
    </row>
    <row r="56" spans="1:4" ht="66" x14ac:dyDescent="0.25">
      <c r="A56" s="7" t="s">
        <v>276</v>
      </c>
      <c r="B56" s="22" t="s">
        <v>210</v>
      </c>
      <c r="C56" s="31">
        <v>975.9</v>
      </c>
    </row>
    <row r="57" spans="1:4" ht="130.69999999999999" customHeight="1" x14ac:dyDescent="0.25">
      <c r="A57" s="7" t="s">
        <v>167</v>
      </c>
      <c r="B57" s="22" t="s">
        <v>44</v>
      </c>
      <c r="C57" s="31">
        <f>C58+C59+C60+C61+C62</f>
        <v>170518.00000000003</v>
      </c>
    </row>
    <row r="58" spans="1:4" ht="136.35" customHeight="1" x14ac:dyDescent="0.25">
      <c r="A58" s="5" t="s">
        <v>45</v>
      </c>
      <c r="B58" s="23" t="s">
        <v>46</v>
      </c>
      <c r="C58" s="31">
        <v>106267.2</v>
      </c>
    </row>
    <row r="59" spans="1:4" ht="117.95" customHeight="1" x14ac:dyDescent="0.25">
      <c r="A59" s="5" t="s">
        <v>47</v>
      </c>
      <c r="B59" s="23" t="s">
        <v>48</v>
      </c>
      <c r="C59" s="31">
        <v>37500.5</v>
      </c>
    </row>
    <row r="60" spans="1:4" ht="49.5" x14ac:dyDescent="0.25">
      <c r="A60" s="5" t="s">
        <v>49</v>
      </c>
      <c r="B60" s="23" t="s">
        <v>50</v>
      </c>
      <c r="C60" s="31">
        <v>26749.599999999999</v>
      </c>
    </row>
    <row r="61" spans="1:4" ht="170.45" customHeight="1" x14ac:dyDescent="0.25">
      <c r="A61" s="5" t="s">
        <v>51</v>
      </c>
      <c r="B61" s="23" t="s">
        <v>52</v>
      </c>
      <c r="C61" s="31">
        <v>0.5</v>
      </c>
    </row>
    <row r="62" spans="1:4" ht="132" x14ac:dyDescent="0.25">
      <c r="A62" s="5" t="s">
        <v>143</v>
      </c>
      <c r="B62" s="23" t="s">
        <v>120</v>
      </c>
      <c r="C62" s="31">
        <v>0.2</v>
      </c>
    </row>
    <row r="63" spans="1:4" ht="45.95" customHeight="1" x14ac:dyDescent="0.25">
      <c r="A63" s="5" t="s">
        <v>227</v>
      </c>
      <c r="B63" s="23" t="s">
        <v>228</v>
      </c>
      <c r="C63" s="31">
        <f>C64</f>
        <v>299</v>
      </c>
    </row>
    <row r="64" spans="1:4" ht="105.75" customHeight="1" x14ac:dyDescent="0.25">
      <c r="A64" s="5" t="s">
        <v>229</v>
      </c>
      <c r="B64" s="23" t="s">
        <v>230</v>
      </c>
      <c r="C64" s="31">
        <v>299</v>
      </c>
    </row>
    <row r="65" spans="1:3" ht="127.9" customHeight="1" x14ac:dyDescent="0.25">
      <c r="A65" s="5" t="s">
        <v>132</v>
      </c>
      <c r="B65" s="23" t="s">
        <v>144</v>
      </c>
      <c r="C65" s="31">
        <f>C66+C67</f>
        <v>12108.1</v>
      </c>
    </row>
    <row r="66" spans="1:3" ht="125.85" customHeight="1" x14ac:dyDescent="0.25">
      <c r="A66" s="5" t="s">
        <v>145</v>
      </c>
      <c r="B66" s="23" t="s">
        <v>112</v>
      </c>
      <c r="C66" s="31">
        <v>12000</v>
      </c>
    </row>
    <row r="67" spans="1:3" ht="164.45" customHeight="1" x14ac:dyDescent="0.25">
      <c r="A67" s="5" t="s">
        <v>277</v>
      </c>
      <c r="B67" s="23" t="s">
        <v>209</v>
      </c>
      <c r="C67" s="31">
        <v>108.1</v>
      </c>
    </row>
    <row r="68" spans="1:3" ht="33" x14ac:dyDescent="0.25">
      <c r="A68" s="7" t="s">
        <v>53</v>
      </c>
      <c r="B68" s="22" t="s">
        <v>54</v>
      </c>
      <c r="C68" s="31">
        <f>C69</f>
        <v>1395.6</v>
      </c>
    </row>
    <row r="69" spans="1:3" ht="33" x14ac:dyDescent="0.25">
      <c r="A69" s="7" t="s">
        <v>134</v>
      </c>
      <c r="B69" s="23" t="s">
        <v>133</v>
      </c>
      <c r="C69" s="31">
        <f>C70+C71+C72+C73</f>
        <v>1395.6</v>
      </c>
    </row>
    <row r="70" spans="1:3" ht="33" x14ac:dyDescent="0.25">
      <c r="A70" s="5" t="s">
        <v>55</v>
      </c>
      <c r="B70" s="23" t="s">
        <v>56</v>
      </c>
      <c r="C70" s="31">
        <v>156.6</v>
      </c>
    </row>
    <row r="71" spans="1:3" ht="33" x14ac:dyDescent="0.25">
      <c r="A71" s="5" t="s">
        <v>57</v>
      </c>
      <c r="B71" s="23" t="s">
        <v>58</v>
      </c>
      <c r="C71" s="31">
        <v>22.4</v>
      </c>
    </row>
    <row r="72" spans="1:3" x14ac:dyDescent="0.25">
      <c r="A72" s="5" t="s">
        <v>103</v>
      </c>
      <c r="B72" s="23" t="s">
        <v>88</v>
      </c>
      <c r="C72" s="31">
        <v>884.6</v>
      </c>
    </row>
    <row r="73" spans="1:3" ht="33" x14ac:dyDescent="0.25">
      <c r="A73" s="5" t="s">
        <v>113</v>
      </c>
      <c r="B73" s="23" t="s">
        <v>114</v>
      </c>
      <c r="C73" s="31">
        <v>332</v>
      </c>
    </row>
    <row r="74" spans="1:3" ht="33" x14ac:dyDescent="0.25">
      <c r="A74" s="7" t="s">
        <v>104</v>
      </c>
      <c r="B74" s="22" t="s">
        <v>59</v>
      </c>
      <c r="C74" s="31">
        <f>C75+C77</f>
        <v>8859.5999999999985</v>
      </c>
    </row>
    <row r="75" spans="1:3" x14ac:dyDescent="0.25">
      <c r="A75" s="7" t="s">
        <v>135</v>
      </c>
      <c r="B75" s="23" t="s">
        <v>146</v>
      </c>
      <c r="C75" s="31">
        <f>C76</f>
        <v>2607.1999999999998</v>
      </c>
    </row>
    <row r="76" spans="1:3" ht="49.5" x14ac:dyDescent="0.25">
      <c r="A76" s="5" t="s">
        <v>60</v>
      </c>
      <c r="B76" s="23" t="s">
        <v>61</v>
      </c>
      <c r="C76" s="31">
        <v>2607.1999999999998</v>
      </c>
    </row>
    <row r="77" spans="1:3" x14ac:dyDescent="0.25">
      <c r="A77" s="5" t="s">
        <v>271</v>
      </c>
      <c r="B77" s="23" t="s">
        <v>270</v>
      </c>
      <c r="C77" s="31">
        <f>C78+C79</f>
        <v>6252.4</v>
      </c>
    </row>
    <row r="78" spans="1:3" ht="49.5" x14ac:dyDescent="0.25">
      <c r="A78" s="5" t="s">
        <v>269</v>
      </c>
      <c r="B78" s="23" t="s">
        <v>266</v>
      </c>
      <c r="C78" s="31">
        <v>55.2</v>
      </c>
    </row>
    <row r="79" spans="1:3" ht="33" x14ac:dyDescent="0.25">
      <c r="A79" s="5" t="s">
        <v>268</v>
      </c>
      <c r="B79" s="23" t="s">
        <v>267</v>
      </c>
      <c r="C79" s="31">
        <v>6197.2</v>
      </c>
    </row>
    <row r="80" spans="1:3" ht="33" x14ac:dyDescent="0.25">
      <c r="A80" s="7" t="s">
        <v>62</v>
      </c>
      <c r="B80" s="22" t="s">
        <v>63</v>
      </c>
      <c r="C80" s="31">
        <f>C81+C83+C85</f>
        <v>99149.9</v>
      </c>
    </row>
    <row r="81" spans="1:5" x14ac:dyDescent="0.25">
      <c r="A81" s="5" t="s">
        <v>136</v>
      </c>
      <c r="B81" s="23" t="s">
        <v>147</v>
      </c>
      <c r="C81" s="31">
        <f>C82</f>
        <v>46000</v>
      </c>
    </row>
    <row r="82" spans="1:5" ht="42" customHeight="1" x14ac:dyDescent="0.25">
      <c r="A82" s="5" t="s">
        <v>64</v>
      </c>
      <c r="B82" s="23" t="s">
        <v>65</v>
      </c>
      <c r="C82" s="31">
        <v>46000</v>
      </c>
    </row>
    <row r="83" spans="1:5" ht="123" customHeight="1" x14ac:dyDescent="0.25">
      <c r="A83" s="5" t="s">
        <v>137</v>
      </c>
      <c r="B83" s="23" t="s">
        <v>247</v>
      </c>
      <c r="C83" s="31">
        <f>C84</f>
        <v>23720</v>
      </c>
    </row>
    <row r="84" spans="1:5" ht="132" x14ac:dyDescent="0.25">
      <c r="A84" s="5" t="s">
        <v>168</v>
      </c>
      <c r="B84" s="23" t="s">
        <v>66</v>
      </c>
      <c r="C84" s="31">
        <v>23720</v>
      </c>
    </row>
    <row r="85" spans="1:5" ht="58.7" customHeight="1" x14ac:dyDescent="0.25">
      <c r="A85" s="5" t="s">
        <v>138</v>
      </c>
      <c r="B85" s="23" t="s">
        <v>148</v>
      </c>
      <c r="C85" s="31">
        <f>C86</f>
        <v>29429.9</v>
      </c>
    </row>
    <row r="86" spans="1:5" ht="77.25" customHeight="1" x14ac:dyDescent="0.25">
      <c r="A86" s="5" t="s">
        <v>169</v>
      </c>
      <c r="B86" s="23" t="s">
        <v>67</v>
      </c>
      <c r="C86" s="31">
        <v>29429.9</v>
      </c>
    </row>
    <row r="87" spans="1:5" ht="33" x14ac:dyDescent="0.25">
      <c r="A87" s="7" t="s">
        <v>68</v>
      </c>
      <c r="B87" s="22" t="s">
        <v>69</v>
      </c>
      <c r="C87" s="47">
        <f>C88+C101+C103+C106+C110</f>
        <v>30577.5</v>
      </c>
    </row>
    <row r="88" spans="1:5" ht="59.25" customHeight="1" x14ac:dyDescent="0.25">
      <c r="A88" s="14" t="s">
        <v>170</v>
      </c>
      <c r="B88" s="24" t="s">
        <v>159</v>
      </c>
      <c r="C88" s="48">
        <f>SUM(C89:C100)</f>
        <v>4262.3999999999996</v>
      </c>
      <c r="D88" s="13"/>
      <c r="E88" s="8"/>
    </row>
    <row r="89" spans="1:5" ht="82.5" x14ac:dyDescent="0.25">
      <c r="A89" s="7" t="s">
        <v>171</v>
      </c>
      <c r="B89" s="23" t="s">
        <v>158</v>
      </c>
      <c r="C89" s="47">
        <v>80.2</v>
      </c>
      <c r="D89" s="13"/>
      <c r="E89" s="8"/>
    </row>
    <row r="90" spans="1:5" ht="126.95" customHeight="1" x14ac:dyDescent="0.25">
      <c r="A90" s="7" t="s">
        <v>172</v>
      </c>
      <c r="B90" s="23" t="s">
        <v>157</v>
      </c>
      <c r="C90" s="47">
        <v>342.9</v>
      </c>
      <c r="D90" s="13"/>
      <c r="E90" s="8"/>
    </row>
    <row r="91" spans="1:5" ht="89.85" customHeight="1" x14ac:dyDescent="0.25">
      <c r="A91" s="7" t="s">
        <v>173</v>
      </c>
      <c r="B91" s="23" t="s">
        <v>156</v>
      </c>
      <c r="C91" s="47">
        <v>69.7</v>
      </c>
      <c r="D91" s="13"/>
      <c r="E91" s="8"/>
    </row>
    <row r="92" spans="1:5" ht="91.9" customHeight="1" x14ac:dyDescent="0.25">
      <c r="A92" s="7" t="s">
        <v>204</v>
      </c>
      <c r="B92" s="23" t="s">
        <v>205</v>
      </c>
      <c r="C92" s="47">
        <v>457.5</v>
      </c>
      <c r="D92" s="13"/>
      <c r="E92" s="8"/>
    </row>
    <row r="93" spans="1:5" ht="82.5" x14ac:dyDescent="0.25">
      <c r="A93" s="7" t="s">
        <v>174</v>
      </c>
      <c r="B93" s="23" t="s">
        <v>155</v>
      </c>
      <c r="C93" s="47">
        <v>14.5</v>
      </c>
      <c r="D93" s="13"/>
      <c r="E93" s="8"/>
    </row>
    <row r="94" spans="1:5" ht="111" customHeight="1" x14ac:dyDescent="0.25">
      <c r="A94" s="7" t="s">
        <v>175</v>
      </c>
      <c r="B94" s="23" t="s">
        <v>154</v>
      </c>
      <c r="C94" s="47">
        <v>-19.399999999999999</v>
      </c>
      <c r="D94" s="13"/>
      <c r="E94" s="8"/>
    </row>
    <row r="95" spans="1:5" ht="99" x14ac:dyDescent="0.25">
      <c r="A95" s="7" t="s">
        <v>176</v>
      </c>
      <c r="B95" s="23" t="s">
        <v>153</v>
      </c>
      <c r="C95" s="47">
        <v>23.2</v>
      </c>
      <c r="D95" s="13"/>
      <c r="E95" s="8"/>
    </row>
    <row r="96" spans="1:5" ht="110.25" customHeight="1" x14ac:dyDescent="0.25">
      <c r="A96" s="7" t="s">
        <v>278</v>
      </c>
      <c r="B96" s="23" t="s">
        <v>206</v>
      </c>
      <c r="C96" s="47">
        <v>15.2</v>
      </c>
      <c r="D96" s="13"/>
      <c r="E96" s="8"/>
    </row>
    <row r="97" spans="1:5" ht="139.15" customHeight="1" x14ac:dyDescent="0.25">
      <c r="A97" s="7" t="s">
        <v>177</v>
      </c>
      <c r="B97" s="23" t="s">
        <v>152</v>
      </c>
      <c r="C97" s="47">
        <v>4</v>
      </c>
      <c r="D97" s="13"/>
      <c r="E97" s="8"/>
    </row>
    <row r="98" spans="1:5" ht="82.5" x14ac:dyDescent="0.25">
      <c r="A98" s="7" t="s">
        <v>178</v>
      </c>
      <c r="B98" s="23" t="s">
        <v>151</v>
      </c>
      <c r="C98" s="47">
        <v>108.1</v>
      </c>
      <c r="D98" s="13"/>
      <c r="E98" s="8"/>
    </row>
    <row r="99" spans="1:5" ht="108" customHeight="1" x14ac:dyDescent="0.25">
      <c r="A99" s="7" t="s">
        <v>179</v>
      </c>
      <c r="B99" s="23" t="s">
        <v>150</v>
      </c>
      <c r="C99" s="47">
        <v>1381.9</v>
      </c>
      <c r="D99" s="13"/>
      <c r="E99" s="8"/>
    </row>
    <row r="100" spans="1:5" ht="219.75" customHeight="1" x14ac:dyDescent="0.25">
      <c r="A100" s="7" t="s">
        <v>283</v>
      </c>
      <c r="B100" s="23" t="s">
        <v>282</v>
      </c>
      <c r="C100" s="47">
        <v>1784.6</v>
      </c>
      <c r="D100" s="13"/>
      <c r="E100" s="8"/>
    </row>
    <row r="101" spans="1:5" ht="56.45" customHeight="1" x14ac:dyDescent="0.25">
      <c r="A101" s="14" t="s">
        <v>180</v>
      </c>
      <c r="B101" s="24" t="s">
        <v>181</v>
      </c>
      <c r="C101" s="48">
        <f>C102</f>
        <v>355.2</v>
      </c>
      <c r="D101" s="13"/>
      <c r="E101" s="8"/>
    </row>
    <row r="102" spans="1:5" ht="82.5" x14ac:dyDescent="0.25">
      <c r="A102" s="7" t="s">
        <v>182</v>
      </c>
      <c r="B102" s="23" t="s">
        <v>196</v>
      </c>
      <c r="C102" s="47">
        <v>355.2</v>
      </c>
      <c r="D102" s="13"/>
      <c r="E102" s="8"/>
    </row>
    <row r="103" spans="1:5" ht="180" customHeight="1" x14ac:dyDescent="0.25">
      <c r="A103" s="15" t="s">
        <v>124</v>
      </c>
      <c r="B103" s="24" t="s">
        <v>243</v>
      </c>
      <c r="C103" s="48">
        <f>C104+C105</f>
        <v>1535.6</v>
      </c>
      <c r="D103" s="13"/>
      <c r="E103" s="8"/>
    </row>
    <row r="104" spans="1:5" ht="109.15" customHeight="1" x14ac:dyDescent="0.25">
      <c r="A104" s="5" t="s">
        <v>198</v>
      </c>
      <c r="B104" s="23" t="s">
        <v>197</v>
      </c>
      <c r="C104" s="47">
        <v>1382.3</v>
      </c>
    </row>
    <row r="105" spans="1:5" ht="113.65" customHeight="1" x14ac:dyDescent="0.25">
      <c r="A105" s="5" t="s">
        <v>212</v>
      </c>
      <c r="B105" s="23" t="s">
        <v>211</v>
      </c>
      <c r="C105" s="47">
        <v>153.30000000000001</v>
      </c>
    </row>
    <row r="106" spans="1:5" ht="43.7" customHeight="1" x14ac:dyDescent="0.25">
      <c r="A106" s="15" t="s">
        <v>207</v>
      </c>
      <c r="B106" s="24" t="s">
        <v>208</v>
      </c>
      <c r="C106" s="48">
        <f>C108+C107+C109</f>
        <v>208.6</v>
      </c>
    </row>
    <row r="107" spans="1:5" ht="76.7" customHeight="1" x14ac:dyDescent="0.25">
      <c r="A107" s="5" t="s">
        <v>273</v>
      </c>
      <c r="B107" s="23" t="s">
        <v>272</v>
      </c>
      <c r="C107" s="47">
        <v>85.8</v>
      </c>
    </row>
    <row r="108" spans="1:5" ht="232.7" customHeight="1" x14ac:dyDescent="0.25">
      <c r="A108" s="5" t="s">
        <v>231</v>
      </c>
      <c r="B108" s="23" t="s">
        <v>232</v>
      </c>
      <c r="C108" s="47">
        <v>115.4</v>
      </c>
    </row>
    <row r="109" spans="1:5" ht="108" customHeight="1" x14ac:dyDescent="0.25">
      <c r="A109" s="5" t="s">
        <v>280</v>
      </c>
      <c r="B109" s="23" t="s">
        <v>281</v>
      </c>
      <c r="C109" s="47">
        <v>7.4</v>
      </c>
    </row>
    <row r="110" spans="1:5" ht="42.2" customHeight="1" x14ac:dyDescent="0.25">
      <c r="A110" s="15" t="s">
        <v>183</v>
      </c>
      <c r="B110" s="24" t="s">
        <v>190</v>
      </c>
      <c r="C110" s="48">
        <f>C111</f>
        <v>24215.7</v>
      </c>
    </row>
    <row r="111" spans="1:5" ht="98.65" customHeight="1" x14ac:dyDescent="0.25">
      <c r="A111" s="5" t="s">
        <v>123</v>
      </c>
      <c r="B111" s="23" t="s">
        <v>122</v>
      </c>
      <c r="C111" s="47">
        <v>24215.7</v>
      </c>
    </row>
    <row r="112" spans="1:5" x14ac:dyDescent="0.25">
      <c r="A112" s="7" t="s">
        <v>70</v>
      </c>
      <c r="B112" s="22" t="s">
        <v>71</v>
      </c>
      <c r="C112" s="31">
        <f>C113+C115</f>
        <v>11849.4</v>
      </c>
    </row>
    <row r="113" spans="1:4" x14ac:dyDescent="0.25">
      <c r="A113" s="5" t="s">
        <v>184</v>
      </c>
      <c r="B113" s="23" t="s">
        <v>149</v>
      </c>
      <c r="C113" s="31">
        <f>C114</f>
        <v>10586.3</v>
      </c>
    </row>
    <row r="114" spans="1:4" ht="33" x14ac:dyDescent="0.25">
      <c r="A114" s="5" t="s">
        <v>72</v>
      </c>
      <c r="B114" s="23" t="s">
        <v>73</v>
      </c>
      <c r="C114" s="31">
        <v>10586.3</v>
      </c>
    </row>
    <row r="115" spans="1:4" ht="27" customHeight="1" x14ac:dyDescent="0.25">
      <c r="A115" s="5" t="s">
        <v>258</v>
      </c>
      <c r="B115" s="23" t="s">
        <v>244</v>
      </c>
      <c r="C115" s="31">
        <f>C116+C117+C118+C119+C120</f>
        <v>1263.0999999999999</v>
      </c>
    </row>
    <row r="116" spans="1:4" ht="57.75" customHeight="1" x14ac:dyDescent="0.25">
      <c r="A116" s="27" t="s">
        <v>253</v>
      </c>
      <c r="B116" s="23" t="s">
        <v>248</v>
      </c>
      <c r="C116" s="47">
        <v>1000</v>
      </c>
    </row>
    <row r="117" spans="1:4" ht="52.5" customHeight="1" x14ac:dyDescent="0.25">
      <c r="A117" s="27" t="s">
        <v>254</v>
      </c>
      <c r="B117" s="23" t="s">
        <v>249</v>
      </c>
      <c r="C117" s="47">
        <v>26.5</v>
      </c>
    </row>
    <row r="118" spans="1:4" ht="72" customHeight="1" x14ac:dyDescent="0.25">
      <c r="A118" s="27" t="s">
        <v>255</v>
      </c>
      <c r="B118" s="23" t="s">
        <v>250</v>
      </c>
      <c r="C118" s="47">
        <v>51</v>
      </c>
    </row>
    <row r="119" spans="1:4" ht="56.25" customHeight="1" x14ac:dyDescent="0.25">
      <c r="A119" s="27" t="s">
        <v>256</v>
      </c>
      <c r="B119" s="23" t="s">
        <v>251</v>
      </c>
      <c r="C119" s="47">
        <v>123.6</v>
      </c>
    </row>
    <row r="120" spans="1:4" ht="60" customHeight="1" x14ac:dyDescent="0.25">
      <c r="A120" s="46" t="s">
        <v>257</v>
      </c>
      <c r="B120" s="44" t="s">
        <v>252</v>
      </c>
      <c r="C120" s="47">
        <v>62</v>
      </c>
    </row>
    <row r="121" spans="1:4" x14ac:dyDescent="0.25">
      <c r="A121" s="45" t="s">
        <v>74</v>
      </c>
      <c r="B121" s="28" t="s">
        <v>75</v>
      </c>
      <c r="C121" s="39">
        <f>C122+C149+C151+C146+C147+C148</f>
        <v>3676566.6000000006</v>
      </c>
    </row>
    <row r="122" spans="1:4" ht="57" customHeight="1" x14ac:dyDescent="0.25">
      <c r="A122" s="7" t="s">
        <v>76</v>
      </c>
      <c r="B122" s="22" t="s">
        <v>77</v>
      </c>
      <c r="C122" s="31">
        <f>C127+C135+C142+C123</f>
        <v>3104533.4000000004</v>
      </c>
    </row>
    <row r="123" spans="1:4" ht="40.700000000000003" customHeight="1" x14ac:dyDescent="0.25">
      <c r="A123" s="7" t="s">
        <v>109</v>
      </c>
      <c r="B123" s="22" t="s">
        <v>111</v>
      </c>
      <c r="C123" s="47">
        <f>C124+C125+C126</f>
        <v>360195.7</v>
      </c>
    </row>
    <row r="124" spans="1:4" ht="49.5" x14ac:dyDescent="0.25">
      <c r="A124" s="5" t="s">
        <v>185</v>
      </c>
      <c r="B124" s="23" t="s">
        <v>121</v>
      </c>
      <c r="C124" s="31">
        <v>226072.4</v>
      </c>
    </row>
    <row r="125" spans="1:4" s="6" customFormat="1" ht="42.2" customHeight="1" x14ac:dyDescent="0.25">
      <c r="A125" s="5" t="s">
        <v>233</v>
      </c>
      <c r="B125" s="23" t="s">
        <v>213</v>
      </c>
      <c r="C125" s="31">
        <v>101191.4</v>
      </c>
      <c r="D125" s="12"/>
    </row>
    <row r="126" spans="1:4" s="6" customFormat="1" ht="27.75" customHeight="1" x14ac:dyDescent="0.25">
      <c r="A126" s="5" t="s">
        <v>265</v>
      </c>
      <c r="B126" s="23" t="s">
        <v>264</v>
      </c>
      <c r="C126" s="31">
        <v>32931.9</v>
      </c>
      <c r="D126" s="12"/>
    </row>
    <row r="127" spans="1:4" ht="49.5" x14ac:dyDescent="0.25">
      <c r="A127" s="7" t="s">
        <v>186</v>
      </c>
      <c r="B127" s="23" t="s">
        <v>89</v>
      </c>
      <c r="C127" s="47">
        <f>C129+C130+C131+C132+C133+C134+C128</f>
        <v>707344.4</v>
      </c>
    </row>
    <row r="128" spans="1:4" ht="62.65" customHeight="1" x14ac:dyDescent="0.25">
      <c r="A128" s="29" t="s">
        <v>200</v>
      </c>
      <c r="B128" s="30" t="s">
        <v>199</v>
      </c>
      <c r="C128" s="31">
        <v>281164.79999999999</v>
      </c>
    </row>
    <row r="129" spans="1:4" ht="118.5" customHeight="1" x14ac:dyDescent="0.25">
      <c r="A129" s="5" t="s">
        <v>203</v>
      </c>
      <c r="B129" s="23" t="s">
        <v>202</v>
      </c>
      <c r="C129" s="31">
        <v>117659.6</v>
      </c>
    </row>
    <row r="130" spans="1:4" ht="90.75" customHeight="1" x14ac:dyDescent="0.25">
      <c r="A130" s="5" t="s">
        <v>189</v>
      </c>
      <c r="B130" s="23" t="s">
        <v>188</v>
      </c>
      <c r="C130" s="31">
        <v>47406.6</v>
      </c>
    </row>
    <row r="131" spans="1:4" ht="49.5" x14ac:dyDescent="0.25">
      <c r="A131" s="5" t="s">
        <v>102</v>
      </c>
      <c r="B131" s="23" t="s">
        <v>90</v>
      </c>
      <c r="C131" s="47">
        <v>5595.2</v>
      </c>
    </row>
    <row r="132" spans="1:4" s="17" customFormat="1" ht="33" x14ac:dyDescent="0.25">
      <c r="A132" s="5" t="s">
        <v>215</v>
      </c>
      <c r="B132" s="23" t="s">
        <v>214</v>
      </c>
      <c r="C132" s="47">
        <v>280.2</v>
      </c>
      <c r="D132" s="16"/>
    </row>
    <row r="133" spans="1:4" s="17" customFormat="1" ht="49.5" x14ac:dyDescent="0.25">
      <c r="A133" s="5" t="s">
        <v>105</v>
      </c>
      <c r="B133" s="23" t="s">
        <v>91</v>
      </c>
      <c r="C133" s="31">
        <v>13377.5</v>
      </c>
      <c r="D133" s="16"/>
    </row>
    <row r="134" spans="1:4" s="17" customFormat="1" x14ac:dyDescent="0.25">
      <c r="A134" s="5" t="s">
        <v>78</v>
      </c>
      <c r="B134" s="23" t="s">
        <v>92</v>
      </c>
      <c r="C134" s="31">
        <v>241860.5</v>
      </c>
      <c r="D134" s="16"/>
    </row>
    <row r="135" spans="1:4" s="17" customFormat="1" ht="33" x14ac:dyDescent="0.25">
      <c r="A135" s="7" t="s">
        <v>79</v>
      </c>
      <c r="B135" s="22" t="s">
        <v>93</v>
      </c>
      <c r="C135" s="47">
        <f>C136+C137+C138+C139+C140+C141</f>
        <v>1956737.3</v>
      </c>
      <c r="D135" s="16"/>
    </row>
    <row r="136" spans="1:4" s="17" customFormat="1" ht="49.5" x14ac:dyDescent="0.25">
      <c r="A136" s="5" t="s">
        <v>191</v>
      </c>
      <c r="B136" s="23" t="s">
        <v>94</v>
      </c>
      <c r="C136" s="31">
        <v>1909292.9</v>
      </c>
      <c r="D136" s="16"/>
    </row>
    <row r="137" spans="1:4" s="17" customFormat="1" ht="115.5" x14ac:dyDescent="0.25">
      <c r="A137" s="5" t="s">
        <v>192</v>
      </c>
      <c r="B137" s="23" t="s">
        <v>95</v>
      </c>
      <c r="C137" s="31">
        <v>34596</v>
      </c>
      <c r="D137" s="16"/>
    </row>
    <row r="138" spans="1:4" s="17" customFormat="1" ht="82.5" x14ac:dyDescent="0.25">
      <c r="A138" s="32" t="s">
        <v>110</v>
      </c>
      <c r="B138" s="23" t="s">
        <v>96</v>
      </c>
      <c r="C138" s="31">
        <v>3932.3</v>
      </c>
      <c r="D138" s="16"/>
    </row>
    <row r="139" spans="1:4" s="17" customFormat="1" ht="82.5" x14ac:dyDescent="0.25">
      <c r="A139" s="32" t="s">
        <v>187</v>
      </c>
      <c r="B139" s="23" t="s">
        <v>97</v>
      </c>
      <c r="C139" s="31">
        <v>5.0999999999999996</v>
      </c>
      <c r="D139" s="16"/>
    </row>
    <row r="140" spans="1:4" s="17" customFormat="1" ht="82.5" x14ac:dyDescent="0.25">
      <c r="A140" s="5" t="s">
        <v>140</v>
      </c>
      <c r="B140" s="23" t="s">
        <v>139</v>
      </c>
      <c r="C140" s="31">
        <v>2060.6</v>
      </c>
      <c r="D140" s="16"/>
    </row>
    <row r="141" spans="1:4" ht="49.5" x14ac:dyDescent="0.25">
      <c r="A141" s="5" t="s">
        <v>80</v>
      </c>
      <c r="B141" s="23" t="s">
        <v>98</v>
      </c>
      <c r="C141" s="31">
        <v>6850.4</v>
      </c>
    </row>
    <row r="142" spans="1:4" x14ac:dyDescent="0.25">
      <c r="A142" s="7" t="s">
        <v>81</v>
      </c>
      <c r="B142" s="22" t="s">
        <v>99</v>
      </c>
      <c r="C142" s="31">
        <f>C144+C145+C143</f>
        <v>80256</v>
      </c>
    </row>
    <row r="143" spans="1:4" ht="119.65" customHeight="1" x14ac:dyDescent="0.25">
      <c r="A143" s="7" t="s">
        <v>275</v>
      </c>
      <c r="B143" s="23" t="s">
        <v>274</v>
      </c>
      <c r="C143" s="31">
        <v>373.9</v>
      </c>
    </row>
    <row r="144" spans="1:4" ht="99" x14ac:dyDescent="0.25">
      <c r="A144" s="7" t="s">
        <v>234</v>
      </c>
      <c r="B144" s="23" t="s">
        <v>201</v>
      </c>
      <c r="C144" s="31">
        <v>49215.6</v>
      </c>
    </row>
    <row r="145" spans="1:3" ht="33" x14ac:dyDescent="0.25">
      <c r="A145" s="5" t="s">
        <v>82</v>
      </c>
      <c r="B145" s="23" t="s">
        <v>100</v>
      </c>
      <c r="C145" s="31">
        <v>30666.5</v>
      </c>
    </row>
    <row r="146" spans="1:3" ht="49.5" x14ac:dyDescent="0.25">
      <c r="A146" s="5" t="s">
        <v>260</v>
      </c>
      <c r="B146" s="23" t="s">
        <v>259</v>
      </c>
      <c r="C146" s="31">
        <v>2030.2</v>
      </c>
    </row>
    <row r="147" spans="1:3" ht="51.75" customHeight="1" x14ac:dyDescent="0.25">
      <c r="A147" s="5" t="s">
        <v>262</v>
      </c>
      <c r="B147" s="23" t="s">
        <v>261</v>
      </c>
      <c r="C147" s="31">
        <v>596337.9</v>
      </c>
    </row>
    <row r="148" spans="1:3" ht="108" customHeight="1" x14ac:dyDescent="0.25">
      <c r="A148" s="5" t="s">
        <v>279</v>
      </c>
      <c r="B148" s="23" t="s">
        <v>263</v>
      </c>
      <c r="C148" s="31">
        <v>10000</v>
      </c>
    </row>
    <row r="149" spans="1:3" ht="99" x14ac:dyDescent="0.25">
      <c r="A149" s="5" t="s">
        <v>235</v>
      </c>
      <c r="B149" s="33" t="s">
        <v>236</v>
      </c>
      <c r="C149" s="40">
        <f>C150</f>
        <v>151.9</v>
      </c>
    </row>
    <row r="150" spans="1:3" ht="47.25" customHeight="1" x14ac:dyDescent="0.25">
      <c r="A150" s="5" t="s">
        <v>237</v>
      </c>
      <c r="B150" s="33" t="s">
        <v>238</v>
      </c>
      <c r="C150" s="40">
        <v>151.9</v>
      </c>
    </row>
    <row r="151" spans="1:3" ht="66" x14ac:dyDescent="0.25">
      <c r="A151" s="5" t="s">
        <v>239</v>
      </c>
      <c r="B151" s="33" t="s">
        <v>240</v>
      </c>
      <c r="C151" s="41">
        <f>C152</f>
        <v>-36486.800000000003</v>
      </c>
    </row>
    <row r="152" spans="1:3" ht="76.7" customHeight="1" x14ac:dyDescent="0.25">
      <c r="A152" s="5" t="s">
        <v>241</v>
      </c>
      <c r="B152" s="33" t="s">
        <v>242</v>
      </c>
      <c r="C152" s="41">
        <f>-36486.8</f>
        <v>-36486.800000000003</v>
      </c>
    </row>
    <row r="153" spans="1:3" x14ac:dyDescent="0.25">
      <c r="A153" s="52" t="s">
        <v>83</v>
      </c>
      <c r="B153" s="53"/>
      <c r="C153" s="39">
        <f>C15+C121</f>
        <v>6049263.1000000015</v>
      </c>
    </row>
  </sheetData>
  <mergeCells count="8">
    <mergeCell ref="B3:C3"/>
    <mergeCell ref="B2:C2"/>
    <mergeCell ref="B1:C1"/>
    <mergeCell ref="A11:C11"/>
    <mergeCell ref="A16:B16"/>
    <mergeCell ref="A53:B53"/>
    <mergeCell ref="A153:B153"/>
    <mergeCell ref="B4:D4"/>
  </mergeCells>
  <printOptions horizontalCentered="1"/>
  <pageMargins left="1.7716535433070868" right="0.39370078740157483" top="0.78740157480314965" bottom="0.78740157480314965" header="0.39370078740157483" footer="0.39370078740157483"/>
  <pageSetup paperSize="9" scale="71" firstPageNumber="3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Киямова Юлия Валерьевна</cp:lastModifiedBy>
  <cp:lastPrinted>2022-12-16T06:03:36Z</cp:lastPrinted>
  <dcterms:created xsi:type="dcterms:W3CDTF">2016-10-26T10:50:46Z</dcterms:created>
  <dcterms:modified xsi:type="dcterms:W3CDTF">2022-12-16T06:03:59Z</dcterms:modified>
</cp:coreProperties>
</file>