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Общая\Машбюро\КОМИТЕТ ФИНАНСОВ\Проект решения уточнение бюджета\"/>
    </mc:Choice>
  </mc:AlternateContent>
  <bookViews>
    <workbookView xWindow="0" yWindow="0" windowWidth="19200" windowHeight="7095"/>
  </bookViews>
  <sheets>
    <sheet name="2021 год" sheetId="3" r:id="rId1"/>
  </sheets>
  <definedNames>
    <definedName name="_xlnm.Print_Titles" localSheetId="0">'2021 год'!$14:$14</definedName>
    <definedName name="_xlnm.Print_Area" localSheetId="0">'2021 год'!$A$1:$C$136</definedName>
  </definedNames>
  <calcPr calcId="152511" iterate="1"/>
</workbook>
</file>

<file path=xl/calcChain.xml><?xml version="1.0" encoding="utf-8"?>
<calcChain xmlns="http://schemas.openxmlformats.org/spreadsheetml/2006/main">
  <c r="C79" i="3" l="1"/>
  <c r="C124" i="3" l="1"/>
  <c r="C132" i="3"/>
  <c r="C131" i="3" s="1"/>
  <c r="C134" i="3"/>
  <c r="C129" i="3"/>
  <c r="C128" i="3" s="1"/>
  <c r="C94" i="3" l="1"/>
  <c r="C103" i="3" l="1"/>
  <c r="C91" i="3" l="1"/>
  <c r="C81" i="3"/>
  <c r="C22" i="3"/>
  <c r="C28" i="3" l="1"/>
  <c r="C116" i="3"/>
  <c r="C105" i="3"/>
  <c r="C63" i="3"/>
  <c r="C62" i="3" s="1"/>
  <c r="C54" i="3"/>
  <c r="C102" i="3" l="1"/>
  <c r="C101" i="3" s="1"/>
  <c r="C92" i="3"/>
  <c r="C17" i="3" l="1"/>
  <c r="C99" i="3" l="1"/>
  <c r="C98" i="3" s="1"/>
  <c r="C96" i="3"/>
  <c r="C78" i="3" s="1"/>
  <c r="C76" i="3"/>
  <c r="C74" i="3"/>
  <c r="C72" i="3"/>
  <c r="C69" i="3"/>
  <c r="C68" i="3" s="1"/>
  <c r="C60" i="3"/>
  <c r="C53" i="3" s="1"/>
  <c r="C47" i="3"/>
  <c r="C38" i="3"/>
  <c r="C35" i="3"/>
  <c r="C33" i="3"/>
  <c r="C31" i="3"/>
  <c r="C27" i="3" l="1"/>
  <c r="C71" i="3"/>
  <c r="C52" i="3" s="1"/>
  <c r="C49" i="3"/>
  <c r="C46" i="3" s="1"/>
  <c r="C43" i="3"/>
  <c r="C40" i="3"/>
  <c r="C37" i="3" l="1"/>
  <c r="C16" i="3" s="1"/>
  <c r="C15" i="3" l="1"/>
  <c r="C136" i="3" s="1"/>
</calcChain>
</file>

<file path=xl/sharedStrings.xml><?xml version="1.0" encoding="utf-8"?>
<sst xmlns="http://schemas.openxmlformats.org/spreadsheetml/2006/main" count="253" uniqueCount="249">
  <si>
    <t>Наименование показателя</t>
  </si>
  <si>
    <t>Код дохода по бюджетной классификации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</si>
  <si>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</si>
  <si>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</si>
  <si>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</si>
  <si>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</si>
  <si>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</si>
  <si>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</si>
  <si>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</si>
  <si>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</si>
  <si>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000 1 01 02020 01 0000 110</t>
  </si>
  <si>
    <t>000 1 01 02030 01 0000 110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</si>
  <si>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</si>
  <si>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</si>
  <si>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</si>
  <si>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</si>
  <si>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</si>
  <si>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</si>
  <si>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</si>
  <si>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000 1 05 01011 01 0000 110</t>
  </si>
  <si>
    <t>000 1 05 01021 01 0000 110</t>
  </si>
  <si>
    <t>Единый налог на вмененный доход для отдельных видов деятельности</t>
  </si>
  <si>
    <t>000 1 05 02010 02 0000 110</t>
  </si>
  <si>
    <t>Единый сельскохозяйственный налог</t>
  </si>
  <si>
    <t>000 1 05 03010 01 0000 110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</si>
  <si>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</si>
  <si>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</si>
  <si>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</si>
  <si>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</si>
  <si>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000 1 06 01020 04 0000 110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</si>
  <si>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</si>
  <si>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</si>
  <si>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</si>
  <si>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</si>
  <si>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000 1 06 06042 04 0000 110</t>
  </si>
  <si>
    <t>ГОСУДАРСТВЕННАЯ ПОШЛИНА</t>
  </si>
  <si>
    <t>000 1 08 00000 00 0000 000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</si>
  <si>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</si>
  <si>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</si>
  <si>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</si>
  <si>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</si>
  <si>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</si>
  <si>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000 1 08 07173 01 0000 110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</si>
  <si>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</si>
  <si>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</si>
  <si>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</si>
  <si>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</si>
  <si>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</si>
  <si>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</si>
  <si>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</si>
  <si>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</si>
  <si>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</si>
  <si>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</si>
  <si>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</si>
  <si>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</si>
  <si>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ПЛАТЕЖИ ПРИ ПОЛЬЗОВАНИИ ПРИРОДНЫМИ РЕСУРСАМИ</t>
  </si>
  <si>
    <t>000 1 12 00000 00 0000 000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</si>
  <si>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</si>
  <si>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</si>
  <si>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</si>
  <si>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</si>
  <si>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000 1 13 00000 00 0000 000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</si>
  <si>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</si>
  <si>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</si>
  <si>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</si>
  <si>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</si>
  <si>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квартир, находящихся в собственности городских округов</t>
  </si>
  <si>
    <t>000 1 14 01040 04 0000 410</t>
  </si>
  <si>
    <t>000 1 14 02043 04 0000 410</t>
  </si>
  <si>
    <t>000 1 14 06012 04 0000 430</t>
  </si>
  <si>
    <t>ШТРАФЫ, САНКЦИИ, ВОЗМЕЩЕНИЕ УЩЕРБА</t>
  </si>
  <si>
    <t>000 1 16 00000 00 0000 000</t>
  </si>
  <si>
    <t>ПРОЧИЕ НЕНАЛОГОВЫЕ ДОХОДЫ</t>
  </si>
  <si>
    <t>000 1 17 00000 00 0000 000</t>
  </si>
  <si>
    <t>Прочие неналоговые доходы бюджетов городских округов</t>
  </si>
  <si>
    <t>000 1 17 05040 04 0000 180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</si>
  <si>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</si>
  <si>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</si>
  <si>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</si>
  <si>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</si>
  <si>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</si>
  <si>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</si>
  <si>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</si>
  <si>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городских округов на государственную регистрацию актов гражданского состояния</t>
  </si>
  <si>
    <t>Иные межбюджетные трансферты</t>
  </si>
  <si>
    <t>Прочие межбюджетные трансферты, передаваемые бюджетам городских округов</t>
  </si>
  <si>
    <t xml:space="preserve">ДОХОДЫ БЮДЖЕТА - ВСЕГО </t>
  </si>
  <si>
    <t>тыс.руб.</t>
  </si>
  <si>
    <t>Сумма на год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</si>
  <si>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</si>
  <si>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</si>
  <si>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000 1 12 01041 01 0000 120</t>
  </si>
  <si>
    <t>000 2 02 20000 00 0000 150</t>
  </si>
  <si>
    <t>000 2 02 20041 04 0000 150</t>
  </si>
  <si>
    <t>000 2 02 25497 04 0000 150</t>
  </si>
  <si>
    <t>000 2 02 25555 04 0000 150</t>
  </si>
  <si>
    <t>000 2 02 29999 04 0000 150</t>
  </si>
  <si>
    <t>000 2 02 30000 00 0000 150</t>
  </si>
  <si>
    <t>000 2 02 30024 04 0000 150</t>
  </si>
  <si>
    <t>000 2 02 30029 04 0000 150</t>
  </si>
  <si>
    <t>000 2 02 35082 04 0000 150</t>
  </si>
  <si>
    <t>000 2 02 35120 04 0000 150</t>
  </si>
  <si>
    <t>000 2 02 35930 04 0000 150</t>
  </si>
  <si>
    <t>000 2 02 40000 00 0000 150</t>
  </si>
  <si>
    <t>000 2 02 49999 04 0000 150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</si>
  <si>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</si>
  <si>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Субсидии бюджетам городских округов на реализацию мероприятий по обеспечению жильем молодых семей</t>
  </si>
  <si>
    <t xml:space="preserve">Плата за размещение отходов производства </t>
  </si>
  <si>
    <t>ДОХОДЫ ОТ ОКАЗАНИЯ ПЛАТНЫХ УСЛУГ И КОМПЕНСАЦИИ ЗАТРАТ ГОСУДАРСТВА</t>
  </si>
  <si>
    <t>Субсидии бюджетам городских округов на реализацию программ формирования современной городской среды</t>
  </si>
  <si>
    <t>000 1 03 02231 01 0000 110</t>
  </si>
  <si>
    <t>000 1 03 02241 01 0000 110</t>
  </si>
  <si>
    <t>000 1 03 02251 01 0000 110</t>
  </si>
  <si>
    <t>Дотации бюджетам бюджетной системы Российской Федерации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</si>
  <si>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</si>
  <si>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000 2 02 10000 00 0000 150</t>
  </si>
  <si>
    <t>000 1 11 09044 04 0000 120</t>
  </si>
  <si>
    <t>Плата за размещение твёрдых коммунальных отходов</t>
  </si>
  <si>
    <t>000 1 12 01042 01 0000 120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</si>
  <si>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</si>
  <si>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</si>
  <si>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000 2 02 20299 04 0000 150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</si>
  <si>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</si>
  <si>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</si>
  <si>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</si>
  <si>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</si>
  <si>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000 1 06 04012 02 0000 110</t>
  </si>
  <si>
    <t>000 1 11 05324 04 0000 120</t>
  </si>
  <si>
    <t>000 2 02 15001 04 0000 150</t>
  </si>
  <si>
    <t>000 2 02 35469 04 0000 150</t>
  </si>
  <si>
    <t>Субвенции бюджетам городских округов на проведение Всероссийской переписи населения 2020 года</t>
  </si>
  <si>
    <t>000 1 16 11064 01 0000 140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</si>
  <si>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</si>
  <si>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</si>
  <si>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000 1 16 07000 01 0000 140</t>
  </si>
  <si>
    <t>000 1 05 02000 02 0000 110</t>
  </si>
  <si>
    <t>000 1 05 03000 01 0000 110</t>
  </si>
  <si>
    <t>Налог, взимаемый в связи с применением патентной системы налогообложения</t>
  </si>
  <si>
    <t>000 1 05 04000 02 0000 110</t>
  </si>
  <si>
    <t>Налог на имущество физических лиц</t>
  </si>
  <si>
    <t>Транспортный налог с физических лиц</t>
  </si>
  <si>
    <t>000 1 08 03000 01 0000 110</t>
  </si>
  <si>
    <t>Государственная пошлина по делам, рассматриваемым в судах общей юрисдикции, мировыми судьями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</si>
  <si>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</si>
  <si>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000 1 12 01000 01 0000 120</t>
  </si>
  <si>
    <t>Плата за негативное воздействие на окружающую среду</t>
  </si>
  <si>
    <t>Доходы от оказания платных услуг (работ)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</si>
  <si>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</si>
  <si>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</si>
  <si>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</si>
  <si>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000 2 02 35135 04 0000 150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</si>
  <si>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</si>
  <si>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к решению Думы</t>
  </si>
  <si>
    <t>города Когалыма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</si>
  <si>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</si>
  <si>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000 1 11 09000 00 0000 120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</si>
  <si>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</si>
  <si>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000 1 13 01000 00 0000 130</t>
  </si>
  <si>
    <t>000 1 14 01000 00 0000 410</t>
  </si>
  <si>
    <t>000 1 14 02000 00 0000 410</t>
  </si>
  <si>
    <t>000 1 14 06000 00 0000 430</t>
  </si>
  <si>
    <t>000 1 17 05000 00 0000 180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</si>
  <si>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</si>
  <si>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000 1 16 01200 01 0000 140</t>
  </si>
  <si>
    <t>000 1 16 01190 01 0000 140</t>
  </si>
  <si>
    <t>000 1 16 01180 01 0000 140</t>
  </si>
  <si>
    <t>000 1 16 01150 01 0000 140</t>
  </si>
  <si>
    <t>000 1 16 01140 01 0000 140</t>
  </si>
  <si>
    <t>000 1 16 01100 01 0000 140</t>
  </si>
  <si>
    <t>000 1 16 01090 01 0000 140</t>
  </si>
  <si>
    <t>000 1 16 01070 01 0000 140</t>
  </si>
  <si>
    <t>000 1 16 01060 01 0000 140</t>
  </si>
  <si>
    <t>000 1 16 01050 01 0000 140</t>
  </si>
  <si>
    <t>000 1 16 01000 01 0000 140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</si>
  <si>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</si>
  <si>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</si>
  <si>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</si>
  <si>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</si>
  <si>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</si>
  <si>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</si>
  <si>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</si>
  <si>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</si>
  <si>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</si>
  <si>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</si>
  <si>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</si>
  <si>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</si>
  <si>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</si>
  <si>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</si>
  <si>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</si>
  <si>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</si>
  <si>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</si>
  <si>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</si>
  <si>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</si>
  <si>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</si>
  <si>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</si>
  <si>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</si>
  <si>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</si>
  <si>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</si>
  <si>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Платежи, уплачиваемые в целях возмещения вреда</t>
  </si>
  <si>
    <t>Прочие неналоговые доходы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</si>
  <si>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</si>
  <si>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</si>
  <si>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</si>
  <si>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</si>
  <si>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</si>
  <si>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000 1 16 11000 01 0000 140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</si>
  <si>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</si>
  <si>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</si>
  <si>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Приложение 3</t>
  </si>
  <si>
    <t xml:space="preserve">Доходы бюджета города Когалыма по видам доходов классификации доходов бюджетов 
 на 2021 год </t>
  </si>
  <si>
    <t>000 1 03 02261 01 0000 110</t>
  </si>
  <si>
    <t>000 1 16 01120 01 0000 140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</si>
  <si>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</si>
  <si>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000 2 02 25491 04 0000 150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</si>
  <si>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</si>
  <si>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</si>
  <si>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</si>
  <si>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</si>
  <si>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</si>
  <si>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000 1 16 02010 02 0000 140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</si>
  <si>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</si>
  <si>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</si>
  <si>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</si>
  <si>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</si>
  <si>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городских округов от возврата организациями остатков субсидий прошлых лет</t>
  </si>
  <si>
    <t>000 2 18 04000 04 0000 150</t>
  </si>
  <si>
    <t>Доходы бюджетов городских округов от возврата автономными учреждениями остатков субсидий прошлых лет</t>
  </si>
  <si>
    <t>000 2 18 04020 04 0000 150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</si>
  <si>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</si>
  <si>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</si>
  <si>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</si>
  <si>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</si>
  <si>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</si>
  <si>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</si>
  <si>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городских округов</t>
  </si>
  <si>
    <t>000 2 04 04000 04 0000 150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</si>
  <si>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</si>
  <si>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</si>
  <si>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</si>
  <si>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</si>
  <si>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</si>
  <si>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</si>
  <si>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000 2 02 45424 04 0000 150</t>
  </si>
  <si>
    <t>Межбюджетные трансферты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</si>
  <si>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от ________№____               </t>
  </si>
  <si>
    <t>от 23.12.2020  №506-ГД</t>
  </si>
  <si>
    <t>Приложение 2</t>
  </si>
  <si>
    <t>000 1 16 01110 01 0000 140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</si>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</sst>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\ _₽_-;\-* #,##0.0\ _₽_-;_-* &quot;-&quot;??\ _₽_-;_-@_-"/>
    <numFmt numFmtId="165" formatCode="_-* #,##0.0\ _₽_-;\-* #,##0.0\ _₽_-;_-* &quot;-&quot;?\ _₽_-;_-@_-"/>
    <numFmt numFmtId="166" formatCode="#,##0.0_ ;\-#,##0.0\ "/>
  </numFmts>
  <fonts count="8" x14ac:knownFonts="1">
    <font>
      <sz val="11"/>
      <color rgb="FF000000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43" fontId="1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4" fillId="0" borderId="0" xfId="0" applyFont="1" applyFill="1" applyBorder="1" applyAlignment="1">
      <alignment horizontal="justify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5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justify" vertical="center" wrapText="1"/>
    </xf>
    <xf numFmtId="0" fontId="5" fillId="0" borderId="0" xfId="0" applyFont="1" applyFill="1" applyBorder="1"/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 shrinkToFit="1"/>
    </xf>
    <xf numFmtId="0" fontId="5" fillId="0" borderId="1" xfId="0" applyFont="1" applyFill="1" applyBorder="1" applyAlignment="1">
      <alignment horizontal="center" vertical="center" wrapText="1"/>
    </xf>
    <xf numFmtId="165" fontId="4" fillId="0" borderId="0" xfId="0" applyNumberFormat="1" applyFont="1" applyFill="1" applyBorder="1"/>
    <xf numFmtId="49" fontId="4" fillId="0" borderId="0" xfId="0" applyNumberFormat="1" applyFont="1" applyFill="1" applyBorder="1"/>
    <xf numFmtId="49" fontId="4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/>
    <xf numFmtId="2" fontId="4" fillId="0" borderId="0" xfId="0" applyNumberFormat="1" applyFont="1" applyFill="1" applyBorder="1"/>
    <xf numFmtId="2" fontId="4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/>
    <xf numFmtId="164" fontId="4" fillId="0" borderId="0" xfId="3" applyNumberFormat="1" applyFont="1" applyFill="1" applyBorder="1"/>
    <xf numFmtId="0" fontId="5" fillId="0" borderId="1" xfId="0" applyFont="1" applyFill="1" applyBorder="1" applyAlignment="1">
      <alignment horizontal="justify" vertical="center" wrapText="1"/>
    </xf>
    <xf numFmtId="164" fontId="4" fillId="0" borderId="1" xfId="3" applyNumberFormat="1" applyFont="1" applyFill="1" applyBorder="1" applyAlignment="1">
      <alignment horizontal="right" vertical="center" wrapText="1"/>
    </xf>
    <xf numFmtId="164" fontId="5" fillId="0" borderId="1" xfId="3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1" applyNumberFormat="1" applyFont="1" applyFill="1" applyBorder="1" applyAlignment="1">
      <alignment horizontal="center" vertical="center" wrapText="1"/>
    </xf>
    <xf numFmtId="164" fontId="6" fillId="0" borderId="1" xfId="3" applyNumberFormat="1" applyFont="1" applyFill="1" applyBorder="1" applyAlignment="1">
      <alignment horizontal="right" vertical="center" wrapText="1"/>
    </xf>
    <xf numFmtId="0" fontId="5" fillId="0" borderId="1" xfId="1" applyNumberFormat="1" applyFont="1" applyFill="1" applyBorder="1" applyAlignment="1">
      <alignment horizontal="justify" vertical="center" wrapText="1"/>
    </xf>
    <xf numFmtId="0" fontId="4" fillId="0" borderId="1" xfId="4" applyNumberFormat="1" applyFont="1" applyFill="1" applyBorder="1" applyAlignment="1" applyProtection="1">
      <alignment horizontal="justify" vertical="top" wrapText="1" shrinkToFit="1"/>
      <protection hidden="1"/>
    </xf>
    <xf numFmtId="166" fontId="4" fillId="0" borderId="1" xfId="3" applyNumberFormat="1" applyFont="1" applyFill="1" applyBorder="1" applyAlignment="1">
      <alignment horizontal="right" vertical="center" wrapText="1"/>
    </xf>
    <xf numFmtId="0" fontId="6" fillId="0" borderId="1" xfId="1" applyNumberFormat="1" applyFont="1" applyFill="1" applyBorder="1" applyAlignment="1">
      <alignment horizontal="justify" vertical="center" wrapText="1"/>
    </xf>
    <xf numFmtId="0" fontId="4" fillId="0" borderId="0" xfId="2" applyNumberFormat="1" applyFont="1" applyFill="1" applyAlignment="1" applyProtection="1">
      <alignment vertical="center"/>
      <protection hidden="1"/>
    </xf>
    <xf numFmtId="0" fontId="4" fillId="0" borderId="0" xfId="2" applyNumberFormat="1" applyFont="1" applyFill="1" applyAlignment="1" applyProtection="1">
      <alignment horizontal="left" vertical="center"/>
      <protection hidden="1"/>
    </xf>
    <xf numFmtId="0" fontId="7" fillId="0" borderId="0" xfId="0" applyFont="1"/>
    <xf numFmtId="0" fontId="4" fillId="0" borderId="0" xfId="2" applyNumberFormat="1" applyFont="1" applyFill="1" applyAlignment="1" applyProtection="1">
      <alignment horizontal="right" vertical="center"/>
      <protection hidden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left" vertical="center" wrapText="1"/>
    </xf>
  </cellXfs>
  <cellStyles count="5">
    <cellStyle name="Normal" xfId="1"/>
    <cellStyle name="Обычный" xfId="0" builtinId="0"/>
    <cellStyle name="Обычный 2" xfId="2"/>
    <cellStyle name="Обычный 2 5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6"/>
  <sheetViews>
    <sheetView showGridLines="0" tabSelected="1" view="pageBreakPreview" topLeftCell="A79" zoomScale="75" zoomScaleNormal="75" zoomScaleSheetLayoutView="75" workbookViewId="0">
      <selection activeCell="C80" sqref="C80"/>
    </sheetView>
  </sheetViews>
  <sheetFormatPr defaultColWidth="8.85546875" defaultRowHeight="16.5" x14ac:dyDescent="0.25"/>
  <cols>
    <col min="1" max="1" width="54" style="1" customWidth="1"/>
    <col min="2" max="2" width="31.5703125" style="2" customWidth="1"/>
    <col min="3" max="3" width="23.42578125" style="2" customWidth="1"/>
    <col min="4" max="4" width="15.42578125" style="15" customWidth="1"/>
    <col min="5" max="5" width="15.42578125" style="19" customWidth="1"/>
    <col min="6" max="6" width="14.42578125" style="3" customWidth="1"/>
    <col min="7" max="16384" width="8.85546875" style="3"/>
  </cols>
  <sheetData>
    <row r="1" spans="1:5" x14ac:dyDescent="0.25">
      <c r="B1" s="34"/>
      <c r="C1" s="34" t="s">
        <v>246</v>
      </c>
    </row>
    <row r="2" spans="1:5" x14ac:dyDescent="0.25">
      <c r="B2" s="34"/>
      <c r="C2" s="34" t="s">
        <v>152</v>
      </c>
    </row>
    <row r="3" spans="1:5" x14ac:dyDescent="0.25">
      <c r="B3" s="34"/>
      <c r="C3" s="34" t="s">
        <v>153</v>
      </c>
    </row>
    <row r="4" spans="1:5" x14ac:dyDescent="0.25">
      <c r="B4" s="35"/>
      <c r="C4" s="35" t="s">
        <v>244</v>
      </c>
    </row>
    <row r="5" spans="1:5" x14ac:dyDescent="0.25">
      <c r="B5" s="36"/>
      <c r="C5" s="36"/>
    </row>
    <row r="6" spans="1:5" x14ac:dyDescent="0.25">
      <c r="B6" s="36"/>
      <c r="C6" s="37" t="s">
        <v>208</v>
      </c>
    </row>
    <row r="7" spans="1:5" x14ac:dyDescent="0.25">
      <c r="B7" s="36"/>
      <c r="C7" s="37" t="s">
        <v>152</v>
      </c>
    </row>
    <row r="8" spans="1:5" x14ac:dyDescent="0.25">
      <c r="B8" s="36"/>
      <c r="C8" s="37" t="s">
        <v>153</v>
      </c>
    </row>
    <row r="9" spans="1:5" x14ac:dyDescent="0.25">
      <c r="B9" s="36"/>
      <c r="C9" s="37" t="s">
        <v>245</v>
      </c>
    </row>
    <row r="11" spans="1:5" ht="32.25" customHeight="1" x14ac:dyDescent="0.25">
      <c r="A11" s="39" t="s">
        <v>209</v>
      </c>
      <c r="B11" s="39"/>
      <c r="C11" s="39"/>
    </row>
    <row r="12" spans="1:5" ht="30" customHeight="1" x14ac:dyDescent="0.25">
      <c r="C12" s="4" t="s">
        <v>87</v>
      </c>
    </row>
    <row r="13" spans="1:5" ht="33" x14ac:dyDescent="0.25">
      <c r="A13" s="5" t="s">
        <v>0</v>
      </c>
      <c r="B13" s="5" t="s">
        <v>1</v>
      </c>
      <c r="C13" s="5" t="s">
        <v>88</v>
      </c>
    </row>
    <row r="14" spans="1:5" s="2" customFormat="1" x14ac:dyDescent="0.25">
      <c r="A14" s="6" t="s">
        <v>2</v>
      </c>
      <c r="B14" s="6">
        <v>2</v>
      </c>
      <c r="C14" s="6">
        <v>3</v>
      </c>
      <c r="D14" s="16"/>
      <c r="E14" s="20"/>
    </row>
    <row r="15" spans="1:5" s="7" customFormat="1" x14ac:dyDescent="0.25">
      <c r="A15" s="30" t="s">
        <v>3</v>
      </c>
      <c r="B15" s="5" t="s">
        <v>4</v>
      </c>
      <c r="C15" s="26">
        <f>C16+C52</f>
        <v>2257445.4</v>
      </c>
      <c r="D15" s="17"/>
      <c r="E15" s="21"/>
    </row>
    <row r="16" spans="1:5" s="7" customFormat="1" x14ac:dyDescent="0.25">
      <c r="A16" s="40" t="s">
        <v>5</v>
      </c>
      <c r="B16" s="40"/>
      <c r="C16" s="26">
        <f>C17+C22+C27+C37+C46</f>
        <v>2011076</v>
      </c>
      <c r="D16" s="17"/>
      <c r="E16" s="21"/>
    </row>
    <row r="17" spans="1:5" s="7" customFormat="1" x14ac:dyDescent="0.25">
      <c r="A17" s="11" t="s">
        <v>6</v>
      </c>
      <c r="B17" s="8" t="s">
        <v>7</v>
      </c>
      <c r="C17" s="25">
        <f>C18+C19+C20+C21</f>
        <v>1690644.5</v>
      </c>
      <c r="D17" s="17"/>
      <c r="E17" s="21"/>
    </row>
    <row r="18" spans="1:5" ht="110.45" customHeight="1" x14ac:dyDescent="0.25">
      <c r="A18" s="9" t="s">
        <v>8</v>
      </c>
      <c r="B18" s="6" t="s">
        <v>9</v>
      </c>
      <c r="C18" s="25">
        <v>1675428.7</v>
      </c>
    </row>
    <row r="19" spans="1:5" ht="150.75" customHeight="1" x14ac:dyDescent="0.25">
      <c r="A19" s="9" t="s">
        <v>90</v>
      </c>
      <c r="B19" s="6" t="s">
        <v>10</v>
      </c>
      <c r="C19" s="25">
        <v>3381.3</v>
      </c>
    </row>
    <row r="20" spans="1:5" ht="66" customHeight="1" x14ac:dyDescent="0.25">
      <c r="A20" s="9" t="s">
        <v>174</v>
      </c>
      <c r="B20" s="6" t="s">
        <v>11</v>
      </c>
      <c r="C20" s="25">
        <v>10143.9</v>
      </c>
    </row>
    <row r="21" spans="1:5" ht="115.5" x14ac:dyDescent="0.25">
      <c r="A21" s="9" t="s">
        <v>175</v>
      </c>
      <c r="B21" s="6" t="s">
        <v>12</v>
      </c>
      <c r="C21" s="25">
        <v>1690.6</v>
      </c>
    </row>
    <row r="22" spans="1:5" ht="55.5" customHeight="1" x14ac:dyDescent="0.25">
      <c r="A22" s="11" t="s">
        <v>13</v>
      </c>
      <c r="B22" s="8" t="s">
        <v>14</v>
      </c>
      <c r="C22" s="25">
        <f>C23+C24+C25+C26</f>
        <v>16011.2</v>
      </c>
    </row>
    <row r="23" spans="1:5" ht="150.75" customHeight="1" x14ac:dyDescent="0.25">
      <c r="A23" s="9" t="s">
        <v>215</v>
      </c>
      <c r="B23" s="6" t="s">
        <v>110</v>
      </c>
      <c r="C23" s="25">
        <v>7380.9</v>
      </c>
    </row>
    <row r="24" spans="1:5" ht="168.75" customHeight="1" x14ac:dyDescent="0.25">
      <c r="A24" s="9" t="s">
        <v>216</v>
      </c>
      <c r="B24" s="6" t="s">
        <v>111</v>
      </c>
      <c r="C24" s="25">
        <v>37</v>
      </c>
    </row>
    <row r="25" spans="1:5" ht="166.5" customHeight="1" x14ac:dyDescent="0.25">
      <c r="A25" s="9" t="s">
        <v>218</v>
      </c>
      <c r="B25" s="6" t="s">
        <v>112</v>
      </c>
      <c r="C25" s="25">
        <v>9614</v>
      </c>
    </row>
    <row r="26" spans="1:5" ht="171.75" customHeight="1" x14ac:dyDescent="0.25">
      <c r="A26" s="31" t="s">
        <v>217</v>
      </c>
      <c r="B26" s="6" t="s">
        <v>210</v>
      </c>
      <c r="C26" s="32">
        <v>-1020.7</v>
      </c>
    </row>
    <row r="27" spans="1:5" x14ac:dyDescent="0.25">
      <c r="A27" s="11" t="s">
        <v>15</v>
      </c>
      <c r="B27" s="8" t="s">
        <v>16</v>
      </c>
      <c r="C27" s="25">
        <f>C28+C31+C33+C35</f>
        <v>170792.2</v>
      </c>
    </row>
    <row r="28" spans="1:5" ht="33.75" customHeight="1" x14ac:dyDescent="0.25">
      <c r="A28" s="11" t="s">
        <v>17</v>
      </c>
      <c r="B28" s="8" t="s">
        <v>18</v>
      </c>
      <c r="C28" s="25">
        <f>C29+C30</f>
        <v>151189.70000000001</v>
      </c>
    </row>
    <row r="29" spans="1:5" ht="58.5" customHeight="1" x14ac:dyDescent="0.25">
      <c r="A29" s="9" t="s">
        <v>176</v>
      </c>
      <c r="B29" s="6" t="s">
        <v>19</v>
      </c>
      <c r="C29" s="25">
        <v>107594.2</v>
      </c>
    </row>
    <row r="30" spans="1:5" ht="97.5" customHeight="1" x14ac:dyDescent="0.25">
      <c r="A30" s="9" t="s">
        <v>105</v>
      </c>
      <c r="B30" s="6" t="s">
        <v>20</v>
      </c>
      <c r="C30" s="25">
        <v>43595.5</v>
      </c>
    </row>
    <row r="31" spans="1:5" ht="35.25" customHeight="1" x14ac:dyDescent="0.25">
      <c r="A31" s="9" t="s">
        <v>21</v>
      </c>
      <c r="B31" s="6" t="s">
        <v>135</v>
      </c>
      <c r="C31" s="25">
        <f>C32</f>
        <v>7010.5</v>
      </c>
    </row>
    <row r="32" spans="1:5" ht="36.75" customHeight="1" x14ac:dyDescent="0.25">
      <c r="A32" s="9" t="s">
        <v>21</v>
      </c>
      <c r="B32" s="6" t="s">
        <v>22</v>
      </c>
      <c r="C32" s="25">
        <v>7010.5</v>
      </c>
    </row>
    <row r="33" spans="1:3" x14ac:dyDescent="0.25">
      <c r="A33" s="9" t="s">
        <v>23</v>
      </c>
      <c r="B33" s="6" t="s">
        <v>136</v>
      </c>
      <c r="C33" s="25">
        <f>C34</f>
        <v>44</v>
      </c>
    </row>
    <row r="34" spans="1:3" x14ac:dyDescent="0.25">
      <c r="A34" s="9" t="s">
        <v>23</v>
      </c>
      <c r="B34" s="6" t="s">
        <v>24</v>
      </c>
      <c r="C34" s="25">
        <v>44</v>
      </c>
    </row>
    <row r="35" spans="1:3" ht="43.5" customHeight="1" x14ac:dyDescent="0.25">
      <c r="A35" s="9" t="s">
        <v>137</v>
      </c>
      <c r="B35" s="6" t="s">
        <v>138</v>
      </c>
      <c r="C35" s="25">
        <f>C36</f>
        <v>12548</v>
      </c>
    </row>
    <row r="36" spans="1:3" ht="48.75" customHeight="1" x14ac:dyDescent="0.25">
      <c r="A36" s="9" t="s">
        <v>25</v>
      </c>
      <c r="B36" s="6" t="s">
        <v>26</v>
      </c>
      <c r="C36" s="25">
        <v>12548</v>
      </c>
    </row>
    <row r="37" spans="1:3" x14ac:dyDescent="0.25">
      <c r="A37" s="11" t="s">
        <v>27</v>
      </c>
      <c r="B37" s="8" t="s">
        <v>28</v>
      </c>
      <c r="C37" s="25">
        <f>C39+C43+C40</f>
        <v>121234.1</v>
      </c>
    </row>
    <row r="38" spans="1:3" x14ac:dyDescent="0.25">
      <c r="A38" s="9" t="s">
        <v>139</v>
      </c>
      <c r="B38" s="6" t="s">
        <v>177</v>
      </c>
      <c r="C38" s="25">
        <f>C39</f>
        <v>27190.2</v>
      </c>
    </row>
    <row r="39" spans="1:3" ht="73.5" customHeight="1" x14ac:dyDescent="0.25">
      <c r="A39" s="9" t="s">
        <v>178</v>
      </c>
      <c r="B39" s="6" t="s">
        <v>29</v>
      </c>
      <c r="C39" s="25">
        <v>27190.2</v>
      </c>
    </row>
    <row r="40" spans="1:3" x14ac:dyDescent="0.25">
      <c r="A40" s="9" t="s">
        <v>122</v>
      </c>
      <c r="B40" s="6" t="s">
        <v>123</v>
      </c>
      <c r="C40" s="25">
        <f>C41+C42</f>
        <v>34752.9</v>
      </c>
    </row>
    <row r="41" spans="1:3" x14ac:dyDescent="0.25">
      <c r="A41" s="9" t="s">
        <v>124</v>
      </c>
      <c r="B41" s="6" t="s">
        <v>125</v>
      </c>
      <c r="C41" s="25">
        <v>19147.400000000001</v>
      </c>
    </row>
    <row r="42" spans="1:3" x14ac:dyDescent="0.25">
      <c r="A42" s="9" t="s">
        <v>140</v>
      </c>
      <c r="B42" s="6" t="s">
        <v>126</v>
      </c>
      <c r="C42" s="25">
        <v>15605.5</v>
      </c>
    </row>
    <row r="43" spans="1:3" x14ac:dyDescent="0.25">
      <c r="A43" s="11" t="s">
        <v>30</v>
      </c>
      <c r="B43" s="8" t="s">
        <v>31</v>
      </c>
      <c r="C43" s="25">
        <f>C44+C45</f>
        <v>59291</v>
      </c>
    </row>
    <row r="44" spans="1:3" ht="57.75" customHeight="1" x14ac:dyDescent="0.25">
      <c r="A44" s="9" t="s">
        <v>32</v>
      </c>
      <c r="B44" s="6" t="s">
        <v>33</v>
      </c>
      <c r="C44" s="25">
        <v>50696.9</v>
      </c>
    </row>
    <row r="45" spans="1:3" ht="58.5" customHeight="1" x14ac:dyDescent="0.25">
      <c r="A45" s="9" t="s">
        <v>179</v>
      </c>
      <c r="B45" s="6" t="s">
        <v>34</v>
      </c>
      <c r="C45" s="25">
        <v>8594.1</v>
      </c>
    </row>
    <row r="46" spans="1:3" x14ac:dyDescent="0.25">
      <c r="A46" s="11" t="s">
        <v>35</v>
      </c>
      <c r="B46" s="8" t="s">
        <v>36</v>
      </c>
      <c r="C46" s="25">
        <f>C48+C49</f>
        <v>12394</v>
      </c>
    </row>
    <row r="47" spans="1:3" ht="49.5" x14ac:dyDescent="0.25">
      <c r="A47" s="11" t="s">
        <v>142</v>
      </c>
      <c r="B47" s="6" t="s">
        <v>141</v>
      </c>
      <c r="C47" s="25">
        <f>C48</f>
        <v>6744</v>
      </c>
    </row>
    <row r="48" spans="1:3" ht="75.75" customHeight="1" x14ac:dyDescent="0.25">
      <c r="A48" s="9" t="s">
        <v>89</v>
      </c>
      <c r="B48" s="6" t="s">
        <v>37</v>
      </c>
      <c r="C48" s="25">
        <v>6744</v>
      </c>
    </row>
    <row r="49" spans="1:5" ht="58.5" customHeight="1" x14ac:dyDescent="0.25">
      <c r="A49" s="11" t="s">
        <v>38</v>
      </c>
      <c r="B49" s="8" t="s">
        <v>39</v>
      </c>
      <c r="C49" s="25">
        <f>C50+C51</f>
        <v>5650</v>
      </c>
    </row>
    <row r="50" spans="1:5" ht="39.75" customHeight="1" x14ac:dyDescent="0.25">
      <c r="A50" s="9" t="s">
        <v>40</v>
      </c>
      <c r="B50" s="6" t="s">
        <v>41</v>
      </c>
      <c r="C50" s="25">
        <v>50</v>
      </c>
    </row>
    <row r="51" spans="1:5" ht="129.75" customHeight="1" x14ac:dyDescent="0.25">
      <c r="A51" s="9" t="s">
        <v>180</v>
      </c>
      <c r="B51" s="6" t="s">
        <v>42</v>
      </c>
      <c r="C51" s="25">
        <v>5600</v>
      </c>
    </row>
    <row r="52" spans="1:5" s="10" customFormat="1" ht="19.5" customHeight="1" x14ac:dyDescent="0.25">
      <c r="A52" s="40" t="s">
        <v>43</v>
      </c>
      <c r="B52" s="40"/>
      <c r="C52" s="26">
        <f>C53+C62+C68+C71+C78+C98</f>
        <v>246369.4</v>
      </c>
      <c r="D52" s="18"/>
      <c r="E52" s="22"/>
    </row>
    <row r="53" spans="1:5" s="10" customFormat="1" ht="66" x14ac:dyDescent="0.25">
      <c r="A53" s="11" t="s">
        <v>44</v>
      </c>
      <c r="B53" s="8" t="s">
        <v>45</v>
      </c>
      <c r="C53" s="25">
        <f>C54+C60</f>
        <v>183758.19999999998</v>
      </c>
      <c r="D53" s="18"/>
      <c r="E53" s="22"/>
    </row>
    <row r="54" spans="1:5" ht="126" customHeight="1" x14ac:dyDescent="0.25">
      <c r="A54" s="11" t="s">
        <v>181</v>
      </c>
      <c r="B54" s="8" t="s">
        <v>46</v>
      </c>
      <c r="C54" s="25">
        <f>C55+C56+C57+C58+C59</f>
        <v>172165.4</v>
      </c>
    </row>
    <row r="55" spans="1:5" ht="115.5" x14ac:dyDescent="0.25">
      <c r="A55" s="9" t="s">
        <v>47</v>
      </c>
      <c r="B55" s="6" t="s">
        <v>48</v>
      </c>
      <c r="C55" s="25">
        <v>109742.6</v>
      </c>
    </row>
    <row r="56" spans="1:5" ht="115.5" x14ac:dyDescent="0.25">
      <c r="A56" s="9" t="s">
        <v>49</v>
      </c>
      <c r="B56" s="6" t="s">
        <v>50</v>
      </c>
      <c r="C56" s="25">
        <v>32758.3</v>
      </c>
    </row>
    <row r="57" spans="1:5" ht="60.75" customHeight="1" x14ac:dyDescent="0.25">
      <c r="A57" s="9" t="s">
        <v>51</v>
      </c>
      <c r="B57" s="6" t="s">
        <v>52</v>
      </c>
      <c r="C57" s="25">
        <v>29663.8</v>
      </c>
    </row>
    <row r="58" spans="1:5" ht="171" customHeight="1" x14ac:dyDescent="0.25">
      <c r="A58" s="9" t="s">
        <v>53</v>
      </c>
      <c r="B58" s="6" t="s">
        <v>54</v>
      </c>
      <c r="C58" s="25">
        <v>0.5</v>
      </c>
    </row>
    <row r="59" spans="1:5" ht="137.25" customHeight="1" x14ac:dyDescent="0.25">
      <c r="A59" s="9" t="s">
        <v>154</v>
      </c>
      <c r="B59" s="6" t="s">
        <v>127</v>
      </c>
      <c r="C59" s="25">
        <v>0.2</v>
      </c>
    </row>
    <row r="60" spans="1:5" ht="105.75" customHeight="1" x14ac:dyDescent="0.25">
      <c r="A60" s="9" t="s">
        <v>143</v>
      </c>
      <c r="B60" s="6" t="s">
        <v>155</v>
      </c>
      <c r="C60" s="25">
        <f>C61</f>
        <v>11592.8</v>
      </c>
    </row>
    <row r="61" spans="1:5" ht="114.75" customHeight="1" x14ac:dyDescent="0.25">
      <c r="A61" s="9" t="s">
        <v>156</v>
      </c>
      <c r="B61" s="6" t="s">
        <v>116</v>
      </c>
      <c r="C61" s="25">
        <v>11592.8</v>
      </c>
    </row>
    <row r="62" spans="1:5" ht="33" x14ac:dyDescent="0.25">
      <c r="A62" s="11" t="s">
        <v>55</v>
      </c>
      <c r="B62" s="8" t="s">
        <v>56</v>
      </c>
      <c r="C62" s="25">
        <f>C63</f>
        <v>987.9</v>
      </c>
    </row>
    <row r="63" spans="1:5" ht="33" x14ac:dyDescent="0.25">
      <c r="A63" s="11" t="s">
        <v>145</v>
      </c>
      <c r="B63" s="6" t="s">
        <v>144</v>
      </c>
      <c r="C63" s="25">
        <f>C64+C65+C66+C67</f>
        <v>987.9</v>
      </c>
    </row>
    <row r="64" spans="1:5" ht="33" x14ac:dyDescent="0.25">
      <c r="A64" s="9" t="s">
        <v>57</v>
      </c>
      <c r="B64" s="6" t="s">
        <v>58</v>
      </c>
      <c r="C64" s="25">
        <v>59.3</v>
      </c>
    </row>
    <row r="65" spans="1:6" ht="36" customHeight="1" x14ac:dyDescent="0.25">
      <c r="A65" s="9" t="s">
        <v>59</v>
      </c>
      <c r="B65" s="6" t="s">
        <v>60</v>
      </c>
      <c r="C65" s="25">
        <v>17.7</v>
      </c>
    </row>
    <row r="66" spans="1:6" ht="22.9" customHeight="1" x14ac:dyDescent="0.25">
      <c r="A66" s="9" t="s">
        <v>107</v>
      </c>
      <c r="B66" s="6" t="s">
        <v>91</v>
      </c>
      <c r="C66" s="25">
        <v>833.3</v>
      </c>
    </row>
    <row r="67" spans="1:6" ht="33" x14ac:dyDescent="0.25">
      <c r="A67" s="9" t="s">
        <v>117</v>
      </c>
      <c r="B67" s="6" t="s">
        <v>118</v>
      </c>
      <c r="C67" s="25">
        <v>77.599999999999994</v>
      </c>
    </row>
    <row r="68" spans="1:6" ht="36.75" customHeight="1" x14ac:dyDescent="0.25">
      <c r="A68" s="11" t="s">
        <v>108</v>
      </c>
      <c r="B68" s="8" t="s">
        <v>61</v>
      </c>
      <c r="C68" s="25">
        <f>C69</f>
        <v>1902</v>
      </c>
    </row>
    <row r="69" spans="1:6" ht="19.5" customHeight="1" x14ac:dyDescent="0.25">
      <c r="A69" s="11" t="s">
        <v>146</v>
      </c>
      <c r="B69" s="6" t="s">
        <v>157</v>
      </c>
      <c r="C69" s="25">
        <f>C70</f>
        <v>1902</v>
      </c>
    </row>
    <row r="70" spans="1:6" ht="33.75" customHeight="1" x14ac:dyDescent="0.25">
      <c r="A70" s="9" t="s">
        <v>62</v>
      </c>
      <c r="B70" s="6" t="s">
        <v>63</v>
      </c>
      <c r="C70" s="25">
        <v>1902</v>
      </c>
    </row>
    <row r="71" spans="1:6" ht="35.25" customHeight="1" x14ac:dyDescent="0.25">
      <c r="A71" s="11" t="s">
        <v>64</v>
      </c>
      <c r="B71" s="8" t="s">
        <v>65</v>
      </c>
      <c r="C71" s="25">
        <f>C72+C74+C76</f>
        <v>42422.600000000006</v>
      </c>
    </row>
    <row r="72" spans="1:6" x14ac:dyDescent="0.25">
      <c r="A72" s="9" t="s">
        <v>147</v>
      </c>
      <c r="B72" s="6" t="s">
        <v>158</v>
      </c>
      <c r="C72" s="25">
        <f>C73</f>
        <v>27102.400000000001</v>
      </c>
    </row>
    <row r="73" spans="1:6" ht="39" customHeight="1" x14ac:dyDescent="0.25">
      <c r="A73" s="9" t="s">
        <v>66</v>
      </c>
      <c r="B73" s="6" t="s">
        <v>67</v>
      </c>
      <c r="C73" s="25">
        <v>27102.400000000001</v>
      </c>
    </row>
    <row r="74" spans="1:6" ht="115.5" x14ac:dyDescent="0.25">
      <c r="A74" s="9" t="s">
        <v>148</v>
      </c>
      <c r="B74" s="6" t="s">
        <v>159</v>
      </c>
      <c r="C74" s="25">
        <f>C75</f>
        <v>9582.4</v>
      </c>
    </row>
    <row r="75" spans="1:6" ht="132" x14ac:dyDescent="0.25">
      <c r="A75" s="9" t="s">
        <v>182</v>
      </c>
      <c r="B75" s="6" t="s">
        <v>68</v>
      </c>
      <c r="C75" s="25">
        <v>9582.4</v>
      </c>
    </row>
    <row r="76" spans="1:6" ht="54.75" customHeight="1" x14ac:dyDescent="0.25">
      <c r="A76" s="9" t="s">
        <v>149</v>
      </c>
      <c r="B76" s="6" t="s">
        <v>160</v>
      </c>
      <c r="C76" s="25">
        <f>C77</f>
        <v>5737.8</v>
      </c>
    </row>
    <row r="77" spans="1:6" ht="69.75" customHeight="1" x14ac:dyDescent="0.25">
      <c r="A77" s="9" t="s">
        <v>183</v>
      </c>
      <c r="B77" s="6" t="s">
        <v>69</v>
      </c>
      <c r="C77" s="25">
        <v>5737.8</v>
      </c>
    </row>
    <row r="78" spans="1:6" ht="24.75" customHeight="1" x14ac:dyDescent="0.25">
      <c r="A78" s="11" t="s">
        <v>70</v>
      </c>
      <c r="B78" s="8" t="s">
        <v>71</v>
      </c>
      <c r="C78" s="25">
        <f>C79+C92+C94+C96</f>
        <v>15872</v>
      </c>
      <c r="E78" s="23"/>
      <c r="F78" s="14"/>
    </row>
    <row r="79" spans="1:6" ht="57.75" customHeight="1" x14ac:dyDescent="0.25">
      <c r="A79" s="27" t="s">
        <v>184</v>
      </c>
      <c r="B79" s="28" t="s">
        <v>173</v>
      </c>
      <c r="C79" s="29">
        <f>C80+C81+C82+C83+C84+C85+C87+C88+C89+C90+C91+C86</f>
        <v>1567</v>
      </c>
      <c r="E79" s="23"/>
      <c r="F79" s="14"/>
    </row>
    <row r="80" spans="1:6" ht="90" customHeight="1" x14ac:dyDescent="0.25">
      <c r="A80" s="11" t="s">
        <v>185</v>
      </c>
      <c r="B80" s="6" t="s">
        <v>172</v>
      </c>
      <c r="C80" s="25">
        <v>96.2</v>
      </c>
      <c r="E80" s="23"/>
      <c r="F80" s="14"/>
    </row>
    <row r="81" spans="1:6" ht="125.25" customHeight="1" x14ac:dyDescent="0.25">
      <c r="A81" s="11" t="s">
        <v>186</v>
      </c>
      <c r="B81" s="6" t="s">
        <v>171</v>
      </c>
      <c r="C81" s="25">
        <f>66.5</f>
        <v>66.5</v>
      </c>
      <c r="E81" s="23"/>
      <c r="F81" s="14"/>
    </row>
    <row r="82" spans="1:6" ht="97.5" customHeight="1" x14ac:dyDescent="0.25">
      <c r="A82" s="11" t="s">
        <v>187</v>
      </c>
      <c r="B82" s="6" t="s">
        <v>170</v>
      </c>
      <c r="C82" s="25">
        <v>24.2</v>
      </c>
      <c r="E82" s="23"/>
      <c r="F82" s="14"/>
    </row>
    <row r="83" spans="1:6" ht="100.5" customHeight="1" x14ac:dyDescent="0.25">
      <c r="A83" s="11" t="s">
        <v>188</v>
      </c>
      <c r="B83" s="6" t="s">
        <v>169</v>
      </c>
      <c r="C83" s="25">
        <v>12.1</v>
      </c>
      <c r="E83" s="23"/>
      <c r="F83" s="14"/>
    </row>
    <row r="84" spans="1:6" ht="91.5" customHeight="1" x14ac:dyDescent="0.25">
      <c r="A84" s="11" t="s">
        <v>189</v>
      </c>
      <c r="B84" s="6" t="s">
        <v>168</v>
      </c>
      <c r="C84" s="25">
        <v>6</v>
      </c>
      <c r="E84" s="23"/>
      <c r="F84" s="14"/>
    </row>
    <row r="85" spans="1:6" ht="91.5" customHeight="1" x14ac:dyDescent="0.25">
      <c r="A85" s="11" t="s">
        <v>248</v>
      </c>
      <c r="B85" s="6" t="s">
        <v>247</v>
      </c>
      <c r="C85" s="25">
        <v>1</v>
      </c>
      <c r="E85" s="23"/>
      <c r="F85" s="14"/>
    </row>
    <row r="86" spans="1:6" ht="91.5" customHeight="1" x14ac:dyDescent="0.25">
      <c r="A86" s="11" t="s">
        <v>214</v>
      </c>
      <c r="B86" s="6" t="s">
        <v>211</v>
      </c>
      <c r="C86" s="25">
        <v>94</v>
      </c>
      <c r="E86" s="23"/>
      <c r="F86" s="14"/>
    </row>
    <row r="87" spans="1:6" ht="102.75" customHeight="1" x14ac:dyDescent="0.25">
      <c r="A87" s="11" t="s">
        <v>190</v>
      </c>
      <c r="B87" s="6" t="s">
        <v>167</v>
      </c>
      <c r="C87" s="25">
        <v>272.5</v>
      </c>
      <c r="E87" s="23"/>
      <c r="F87" s="14"/>
    </row>
    <row r="88" spans="1:6" ht="102.75" customHeight="1" x14ac:dyDescent="0.25">
      <c r="A88" s="11" t="s">
        <v>191</v>
      </c>
      <c r="B88" s="6" t="s">
        <v>166</v>
      </c>
      <c r="C88" s="25">
        <v>9</v>
      </c>
      <c r="E88" s="23"/>
      <c r="F88" s="14"/>
    </row>
    <row r="89" spans="1:6" ht="151.5" customHeight="1" x14ac:dyDescent="0.25">
      <c r="A89" s="11" t="s">
        <v>192</v>
      </c>
      <c r="B89" s="6" t="s">
        <v>165</v>
      </c>
      <c r="C89" s="25">
        <v>10.5</v>
      </c>
      <c r="E89" s="23"/>
      <c r="F89" s="14"/>
    </row>
    <row r="90" spans="1:6" ht="95.25" customHeight="1" x14ac:dyDescent="0.25">
      <c r="A90" s="11" t="s">
        <v>193</v>
      </c>
      <c r="B90" s="6" t="s">
        <v>164</v>
      </c>
      <c r="C90" s="25">
        <v>168</v>
      </c>
      <c r="E90" s="23"/>
      <c r="F90" s="14"/>
    </row>
    <row r="91" spans="1:6" ht="111.75" customHeight="1" x14ac:dyDescent="0.25">
      <c r="A91" s="11" t="s">
        <v>194</v>
      </c>
      <c r="B91" s="6" t="s">
        <v>163</v>
      </c>
      <c r="C91" s="25">
        <f>807</f>
        <v>807</v>
      </c>
      <c r="E91" s="23"/>
      <c r="F91" s="14"/>
    </row>
    <row r="92" spans="1:6" ht="63.75" customHeight="1" x14ac:dyDescent="0.25">
      <c r="A92" s="27" t="s">
        <v>195</v>
      </c>
      <c r="B92" s="28" t="s">
        <v>196</v>
      </c>
      <c r="C92" s="29">
        <f>C93</f>
        <v>281</v>
      </c>
      <c r="E92" s="23"/>
      <c r="F92" s="14"/>
    </row>
    <row r="93" spans="1:6" ht="105" customHeight="1" x14ac:dyDescent="0.25">
      <c r="A93" s="11" t="s">
        <v>197</v>
      </c>
      <c r="B93" s="6" t="s">
        <v>219</v>
      </c>
      <c r="C93" s="25">
        <v>281</v>
      </c>
      <c r="E93" s="23"/>
      <c r="F93" s="14"/>
    </row>
    <row r="94" spans="1:6" ht="173.25" customHeight="1" x14ac:dyDescent="0.25">
      <c r="A94" s="33" t="s">
        <v>133</v>
      </c>
      <c r="B94" s="28" t="s">
        <v>134</v>
      </c>
      <c r="C94" s="29">
        <f>C95</f>
        <v>1024</v>
      </c>
    </row>
    <row r="95" spans="1:6" ht="136.5" customHeight="1" x14ac:dyDescent="0.25">
      <c r="A95" s="9" t="s">
        <v>221</v>
      </c>
      <c r="B95" s="6" t="s">
        <v>220</v>
      </c>
      <c r="C95" s="25">
        <v>1024</v>
      </c>
    </row>
    <row r="96" spans="1:6" ht="30.75" customHeight="1" x14ac:dyDescent="0.25">
      <c r="A96" s="33" t="s">
        <v>198</v>
      </c>
      <c r="B96" s="28" t="s">
        <v>205</v>
      </c>
      <c r="C96" s="29">
        <f>C97</f>
        <v>13000</v>
      </c>
    </row>
    <row r="97" spans="1:5" ht="103.5" customHeight="1" x14ac:dyDescent="0.25">
      <c r="A97" s="9" t="s">
        <v>132</v>
      </c>
      <c r="B97" s="6" t="s">
        <v>131</v>
      </c>
      <c r="C97" s="25">
        <v>13000</v>
      </c>
    </row>
    <row r="98" spans="1:5" x14ac:dyDescent="0.25">
      <c r="A98" s="11" t="s">
        <v>72</v>
      </c>
      <c r="B98" s="8" t="s">
        <v>73</v>
      </c>
      <c r="C98" s="25">
        <f>C99</f>
        <v>1426.7</v>
      </c>
    </row>
    <row r="99" spans="1:5" x14ac:dyDescent="0.25">
      <c r="A99" s="9" t="s">
        <v>199</v>
      </c>
      <c r="B99" s="6" t="s">
        <v>161</v>
      </c>
      <c r="C99" s="25">
        <f>C100</f>
        <v>1426.7</v>
      </c>
    </row>
    <row r="100" spans="1:5" ht="36.75" customHeight="1" x14ac:dyDescent="0.25">
      <c r="A100" s="9" t="s">
        <v>74</v>
      </c>
      <c r="B100" s="6" t="s">
        <v>75</v>
      </c>
      <c r="C100" s="25">
        <v>1426.7</v>
      </c>
    </row>
    <row r="101" spans="1:5" s="10" customFormat="1" ht="19.5" customHeight="1" x14ac:dyDescent="0.25">
      <c r="A101" s="24" t="s">
        <v>76</v>
      </c>
      <c r="B101" s="13" t="s">
        <v>77</v>
      </c>
      <c r="C101" s="26">
        <f>C102+C128+C131+C134</f>
        <v>2608706</v>
      </c>
      <c r="D101" s="18"/>
      <c r="E101" s="22"/>
    </row>
    <row r="102" spans="1:5" ht="49.5" x14ac:dyDescent="0.25">
      <c r="A102" s="11" t="s">
        <v>78</v>
      </c>
      <c r="B102" s="8" t="s">
        <v>79</v>
      </c>
      <c r="C102" s="25">
        <f>C105+C116+C124+C103</f>
        <v>2491303.2000000002</v>
      </c>
    </row>
    <row r="103" spans="1:5" ht="46.5" customHeight="1" x14ac:dyDescent="0.25">
      <c r="A103" s="11" t="s">
        <v>113</v>
      </c>
      <c r="B103" s="8" t="s">
        <v>115</v>
      </c>
      <c r="C103" s="25">
        <f>C104</f>
        <v>236137.7</v>
      </c>
    </row>
    <row r="104" spans="1:5" ht="56.1" customHeight="1" x14ac:dyDescent="0.25">
      <c r="A104" s="9" t="s">
        <v>200</v>
      </c>
      <c r="B104" s="6" t="s">
        <v>128</v>
      </c>
      <c r="C104" s="25">
        <v>236137.7</v>
      </c>
    </row>
    <row r="105" spans="1:5" ht="62.25" customHeight="1" x14ac:dyDescent="0.25">
      <c r="A105" s="11" t="s">
        <v>201</v>
      </c>
      <c r="B105" s="6" t="s">
        <v>92</v>
      </c>
      <c r="C105" s="25">
        <f>SUM(C106:C115)</f>
        <v>284384.3</v>
      </c>
    </row>
    <row r="106" spans="1:5" ht="100.5" customHeight="1" x14ac:dyDescent="0.25">
      <c r="A106" s="9" t="s">
        <v>80</v>
      </c>
      <c r="B106" s="6" t="s">
        <v>93</v>
      </c>
      <c r="C106" s="25">
        <v>5713.7</v>
      </c>
    </row>
    <row r="107" spans="1:5" ht="71.45" customHeight="1" x14ac:dyDescent="0.25">
      <c r="A107" s="9" t="s">
        <v>239</v>
      </c>
      <c r="B107" s="6" t="s">
        <v>238</v>
      </c>
      <c r="C107" s="25">
        <v>43093.3</v>
      </c>
    </row>
    <row r="108" spans="1:5" ht="171" customHeight="1" x14ac:dyDescent="0.25">
      <c r="A108" s="9" t="s">
        <v>120</v>
      </c>
      <c r="B108" s="6" t="s">
        <v>121</v>
      </c>
      <c r="C108" s="25">
        <v>11586.7</v>
      </c>
    </row>
    <row r="109" spans="1:5" ht="120.75" customHeight="1" x14ac:dyDescent="0.25">
      <c r="A109" s="9" t="s">
        <v>162</v>
      </c>
      <c r="B109" s="6" t="s">
        <v>119</v>
      </c>
      <c r="C109" s="25">
        <v>91802.2</v>
      </c>
    </row>
    <row r="110" spans="1:5" hidden="1" x14ac:dyDescent="0.25"/>
    <row r="111" spans="1:5" ht="95.1" customHeight="1" x14ac:dyDescent="0.25">
      <c r="A111" s="9" t="s">
        <v>204</v>
      </c>
      <c r="B111" s="6" t="s">
        <v>203</v>
      </c>
      <c r="C111" s="25">
        <v>51619</v>
      </c>
    </row>
    <row r="112" spans="1:5" ht="95.1" customHeight="1" x14ac:dyDescent="0.25">
      <c r="A112" s="9" t="s">
        <v>212</v>
      </c>
      <c r="B112" s="6" t="s">
        <v>213</v>
      </c>
      <c r="C112" s="25">
        <v>2624.3</v>
      </c>
    </row>
    <row r="113" spans="1:5" ht="50.25" customHeight="1" x14ac:dyDescent="0.25">
      <c r="A113" s="9" t="s">
        <v>106</v>
      </c>
      <c r="B113" s="6" t="s">
        <v>94</v>
      </c>
      <c r="C113" s="25">
        <v>5895.1</v>
      </c>
    </row>
    <row r="114" spans="1:5" ht="49.5" x14ac:dyDescent="0.25">
      <c r="A114" s="9" t="s">
        <v>109</v>
      </c>
      <c r="B114" s="6" t="s">
        <v>95</v>
      </c>
      <c r="C114" s="25">
        <v>13267.7</v>
      </c>
    </row>
    <row r="115" spans="1:5" x14ac:dyDescent="0.25">
      <c r="A115" s="9" t="s">
        <v>81</v>
      </c>
      <c r="B115" s="6" t="s">
        <v>96</v>
      </c>
      <c r="C115" s="25">
        <v>58782.3</v>
      </c>
    </row>
    <row r="116" spans="1:5" ht="33" x14ac:dyDescent="0.25">
      <c r="A116" s="11" t="s">
        <v>82</v>
      </c>
      <c r="B116" s="8" t="s">
        <v>97</v>
      </c>
      <c r="C116" s="25">
        <f>SUM(C117:C123)</f>
        <v>1839067.2000000002</v>
      </c>
    </row>
    <row r="117" spans="1:5" ht="59.25" customHeight="1" x14ac:dyDescent="0.25">
      <c r="A117" s="9" t="s">
        <v>206</v>
      </c>
      <c r="B117" s="6" t="s">
        <v>98</v>
      </c>
      <c r="C117" s="25">
        <v>1756477.3</v>
      </c>
    </row>
    <row r="118" spans="1:5" ht="114.75" customHeight="1" x14ac:dyDescent="0.25">
      <c r="A118" s="9" t="s">
        <v>207</v>
      </c>
      <c r="B118" s="6" t="s">
        <v>99</v>
      </c>
      <c r="C118" s="25">
        <v>49182</v>
      </c>
    </row>
    <row r="119" spans="1:5" ht="104.25" customHeight="1" x14ac:dyDescent="0.25">
      <c r="A119" s="12" t="s">
        <v>114</v>
      </c>
      <c r="B119" s="6" t="s">
        <v>100</v>
      </c>
      <c r="C119" s="25">
        <v>24584.7</v>
      </c>
    </row>
    <row r="120" spans="1:5" ht="95.25" customHeight="1" x14ac:dyDescent="0.25">
      <c r="A120" s="12" t="s">
        <v>202</v>
      </c>
      <c r="B120" s="6" t="s">
        <v>101</v>
      </c>
      <c r="C120" s="25">
        <v>6.5</v>
      </c>
    </row>
    <row r="121" spans="1:5" ht="90" customHeight="1" x14ac:dyDescent="0.25">
      <c r="A121" s="9" t="s">
        <v>151</v>
      </c>
      <c r="B121" s="6" t="s">
        <v>150</v>
      </c>
      <c r="C121" s="25">
        <v>945.1</v>
      </c>
    </row>
    <row r="122" spans="1:5" ht="52.5" customHeight="1" x14ac:dyDescent="0.25">
      <c r="A122" s="9" t="s">
        <v>130</v>
      </c>
      <c r="B122" s="6" t="s">
        <v>129</v>
      </c>
      <c r="C122" s="25">
        <v>1038</v>
      </c>
    </row>
    <row r="123" spans="1:5" ht="49.5" x14ac:dyDescent="0.25">
      <c r="A123" s="9" t="s">
        <v>83</v>
      </c>
      <c r="B123" s="6" t="s">
        <v>102</v>
      </c>
      <c r="C123" s="25">
        <v>6833.6</v>
      </c>
    </row>
    <row r="124" spans="1:5" s="10" customFormat="1" x14ac:dyDescent="0.25">
      <c r="A124" s="11" t="s">
        <v>84</v>
      </c>
      <c r="B124" s="8" t="s">
        <v>103</v>
      </c>
      <c r="C124" s="25">
        <f>C127+C125+C126</f>
        <v>131714</v>
      </c>
      <c r="D124" s="18"/>
      <c r="E124" s="22"/>
    </row>
    <row r="125" spans="1:5" s="10" customFormat="1" ht="105" customHeight="1" x14ac:dyDescent="0.25">
      <c r="A125" s="11" t="s">
        <v>241</v>
      </c>
      <c r="B125" s="6" t="s">
        <v>240</v>
      </c>
      <c r="C125" s="25">
        <v>48903.1</v>
      </c>
      <c r="D125" s="18"/>
      <c r="E125" s="22"/>
    </row>
    <row r="126" spans="1:5" s="10" customFormat="1" ht="99" x14ac:dyDescent="0.25">
      <c r="A126" s="11" t="s">
        <v>243</v>
      </c>
      <c r="B126" s="6" t="s">
        <v>242</v>
      </c>
      <c r="C126" s="25">
        <v>80000</v>
      </c>
      <c r="D126" s="18"/>
      <c r="E126" s="22"/>
    </row>
    <row r="127" spans="1:5" ht="41.25" customHeight="1" x14ac:dyDescent="0.25">
      <c r="A127" s="9" t="s">
        <v>85</v>
      </c>
      <c r="B127" s="6" t="s">
        <v>104</v>
      </c>
      <c r="C127" s="25">
        <v>2810.9</v>
      </c>
    </row>
    <row r="128" spans="1:5" ht="33" x14ac:dyDescent="0.25">
      <c r="A128" s="9" t="s">
        <v>232</v>
      </c>
      <c r="B128" s="8" t="s">
        <v>233</v>
      </c>
      <c r="C128" s="25">
        <f>C129</f>
        <v>131070.8</v>
      </c>
    </row>
    <row r="129" spans="1:5" ht="49.5" customHeight="1" x14ac:dyDescent="0.25">
      <c r="A129" s="9" t="s">
        <v>234</v>
      </c>
      <c r="B129" s="8" t="s">
        <v>235</v>
      </c>
      <c r="C129" s="25">
        <f>C130</f>
        <v>131070.8</v>
      </c>
    </row>
    <row r="130" spans="1:5" ht="52.5" customHeight="1" x14ac:dyDescent="0.25">
      <c r="A130" s="9" t="s">
        <v>236</v>
      </c>
      <c r="B130" s="8" t="s">
        <v>237</v>
      </c>
      <c r="C130" s="25">
        <v>131070.8</v>
      </c>
    </row>
    <row r="131" spans="1:5" ht="99" x14ac:dyDescent="0.25">
      <c r="A131" s="9" t="s">
        <v>222</v>
      </c>
      <c r="B131" s="8" t="s">
        <v>223</v>
      </c>
      <c r="C131" s="25">
        <f>C132</f>
        <v>0.1</v>
      </c>
    </row>
    <row r="132" spans="1:5" ht="47.25" customHeight="1" x14ac:dyDescent="0.25">
      <c r="A132" s="9" t="s">
        <v>224</v>
      </c>
      <c r="B132" s="8" t="s">
        <v>225</v>
      </c>
      <c r="C132" s="25">
        <f>C133</f>
        <v>0.1</v>
      </c>
    </row>
    <row r="133" spans="1:5" ht="55.5" customHeight="1" x14ac:dyDescent="0.25">
      <c r="A133" s="9" t="s">
        <v>226</v>
      </c>
      <c r="B133" s="8" t="s">
        <v>227</v>
      </c>
      <c r="C133" s="25">
        <v>0.1</v>
      </c>
    </row>
    <row r="134" spans="1:5" ht="66" x14ac:dyDescent="0.25">
      <c r="A134" s="9" t="s">
        <v>228</v>
      </c>
      <c r="B134" s="8" t="s">
        <v>229</v>
      </c>
      <c r="C134" s="32">
        <f>C135</f>
        <v>-13668.1</v>
      </c>
    </row>
    <row r="135" spans="1:5" ht="76.5" customHeight="1" x14ac:dyDescent="0.25">
      <c r="A135" s="9" t="s">
        <v>230</v>
      </c>
      <c r="B135" s="8" t="s">
        <v>231</v>
      </c>
      <c r="C135" s="32">
        <v>-13668.1</v>
      </c>
    </row>
    <row r="136" spans="1:5" s="10" customFormat="1" x14ac:dyDescent="0.25">
      <c r="A136" s="38" t="s">
        <v>86</v>
      </c>
      <c r="B136" s="38"/>
      <c r="C136" s="26">
        <f>C15+C101</f>
        <v>4866151.4000000004</v>
      </c>
      <c r="D136" s="18"/>
      <c r="E136" s="22"/>
    </row>
  </sheetData>
  <mergeCells count="4">
    <mergeCell ref="A136:B136"/>
    <mergeCell ref="A11:C11"/>
    <mergeCell ref="A16:B16"/>
    <mergeCell ref="A52:B52"/>
  </mergeCells>
  <printOptions horizontalCentered="1"/>
  <pageMargins left="1.7716535433070868" right="0.39370078740157483" top="0.78740157480314965" bottom="0.78740157480314965" header="0.39370078740157483" footer="0.39370078740157483"/>
  <pageSetup paperSize="9" scale="71" firstPageNumber="16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 год</vt:lpstr>
      <vt:lpstr>'2021 год'!Заголовки_для_печати</vt:lpstr>
      <vt:lpstr>'2021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Острякина Марина Дмитриевна</cp:lastModifiedBy>
  <cp:lastPrinted>2021-02-02T11:39:06Z</cp:lastPrinted>
  <dcterms:created xsi:type="dcterms:W3CDTF">2016-10-26T10:50:46Z</dcterms:created>
  <dcterms:modified xsi:type="dcterms:W3CDTF">2021-02-02T11:39:45Z</dcterms:modified>
</cp:coreProperties>
</file>